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99" sheetId="1" r:id="rId1"/>
  </sheets>
  <definedNames>
    <definedName name="_xlnm.Print_Area" localSheetId="0">'99'!$A$1:$J$42</definedName>
    <definedName name="_xlnm.Print_Titles" localSheetId="0">'99'!$3:$6</definedName>
  </definedNames>
  <calcPr fullCalcOnLoad="1"/>
</workbook>
</file>

<file path=xl/sharedStrings.xml><?xml version="1.0" encoding="utf-8"?>
<sst xmlns="http://schemas.openxmlformats.org/spreadsheetml/2006/main" count="116" uniqueCount="62">
  <si>
    <t>Mean</t>
  </si>
  <si>
    <t xml:space="preserve">Carlson's </t>
  </si>
  <si>
    <t>Lake Name</t>
  </si>
  <si>
    <t>County</t>
  </si>
  <si>
    <t>Barton</t>
  </si>
  <si>
    <t>Steuben</t>
  </si>
  <si>
    <t xml:space="preserve">Big </t>
  </si>
  <si>
    <t>Noble</t>
  </si>
  <si>
    <t>Big Otter</t>
  </si>
  <si>
    <t>Cedar</t>
  </si>
  <si>
    <t>Lake</t>
  </si>
  <si>
    <t>Center</t>
  </si>
  <si>
    <t>Kosciusko</t>
  </si>
  <si>
    <t>Chapman</t>
  </si>
  <si>
    <t>Crooked</t>
  </si>
  <si>
    <t>Noble/Whitley</t>
  </si>
  <si>
    <t>Dewart</t>
  </si>
  <si>
    <t>Flint</t>
  </si>
  <si>
    <t>Porter</t>
  </si>
  <si>
    <t>Goose</t>
  </si>
  <si>
    <t>Whitley</t>
  </si>
  <si>
    <t>Koontz</t>
  </si>
  <si>
    <t>Starke</t>
  </si>
  <si>
    <t>Lake of the Woods</t>
  </si>
  <si>
    <t>Lagrange</t>
  </si>
  <si>
    <t>Marshall</t>
  </si>
  <si>
    <t>Little Turkey</t>
  </si>
  <si>
    <t>Long</t>
  </si>
  <si>
    <t>Manitou</t>
  </si>
  <si>
    <t>Fulton</t>
  </si>
  <si>
    <t>Martin</t>
  </si>
  <si>
    <t>Olin</t>
  </si>
  <si>
    <t>Oliver</t>
  </si>
  <si>
    <t>Pike</t>
  </si>
  <si>
    <t>Silver</t>
  </si>
  <si>
    <t>Tippecanoe</t>
  </si>
  <si>
    <t>Wawasee</t>
  </si>
  <si>
    <t>West Otter</t>
  </si>
  <si>
    <t>Clear</t>
  </si>
  <si>
    <t>Nyona</t>
  </si>
  <si>
    <t>na</t>
  </si>
  <si>
    <t>Griffy</t>
  </si>
  <si>
    <t>Monroe</t>
  </si>
  <si>
    <t>Summit</t>
  </si>
  <si>
    <t>Henry</t>
  </si>
  <si>
    <t>Totals</t>
  </si>
  <si>
    <t>Total Phosphorus</t>
  </si>
  <si>
    <t>(ug/L)</t>
  </si>
  <si>
    <t>Chlorophyll-a</t>
  </si>
  <si>
    <t>na = Not Applicable - No July or August Data</t>
  </si>
  <si>
    <t>Max.</t>
  </si>
  <si>
    <t>Min.</t>
  </si>
  <si>
    <t>Jul/Aug</t>
  </si>
  <si>
    <t>McClish</t>
  </si>
  <si>
    <t>1999 Minimum</t>
  </si>
  <si>
    <t>1999 Maximum</t>
  </si>
  <si>
    <t>1999 Average</t>
  </si>
  <si>
    <t>Syracuse</t>
  </si>
  <si>
    <r>
      <t>Phosphorus and Chlorophyll-</t>
    </r>
    <r>
      <rPr>
        <b/>
        <i/>
        <sz val="14"/>
        <rFont val="Times New Roman"/>
        <family val="1"/>
      </rPr>
      <t>a</t>
    </r>
    <r>
      <rPr>
        <b/>
        <sz val="14"/>
        <rFont val="Times New Roman"/>
        <family val="1"/>
      </rPr>
      <t xml:space="preserve"> Summary Data - 1999</t>
    </r>
  </si>
  <si>
    <t xml:space="preserve"> TSI</t>
  </si>
  <si>
    <t>Phos</t>
  </si>
  <si>
    <t>Chl-a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</si>
</sst>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_)"/>
    <numFmt numFmtId="167" formatCode="0.0"/>
  </numFmts>
  <fonts count="11">
    <font>
      <sz val="10"/>
      <name val="Arial"/>
      <family val="0"/>
    </font>
    <font>
      <sz val="12"/>
      <name val="times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64" fontId="8" fillId="0" borderId="1" xfId="0" applyNumberFormat="1" applyFont="1" applyFill="1" applyBorder="1" applyAlignment="1" applyProtection="1">
      <alignment horizontal="left"/>
      <protection/>
    </xf>
    <xf numFmtId="164" fontId="8" fillId="0" borderId="2" xfId="0" applyNumberFormat="1" applyFont="1" applyFill="1" applyBorder="1" applyAlignment="1" applyProtection="1">
      <alignment horizontal="left"/>
      <protection/>
    </xf>
    <xf numFmtId="167" fontId="9" fillId="0" borderId="3" xfId="0" applyNumberFormat="1" applyFont="1" applyBorder="1" applyAlignment="1">
      <alignment horizontal="center"/>
    </xf>
    <xf numFmtId="167" fontId="9" fillId="0" borderId="2" xfId="0" applyNumberFormat="1" applyFont="1" applyBorder="1" applyAlignment="1" applyProtection="1">
      <alignment horizontal="center"/>
      <protection/>
    </xf>
    <xf numFmtId="165" fontId="9" fillId="0" borderId="2" xfId="0" applyNumberFormat="1" applyFont="1" applyBorder="1" applyAlignment="1" applyProtection="1">
      <alignment horizontal="center"/>
      <protection/>
    </xf>
    <xf numFmtId="1" fontId="8" fillId="0" borderId="4" xfId="0" applyNumberFormat="1" applyFont="1" applyFill="1" applyBorder="1" applyAlignment="1" applyProtection="1">
      <alignment horizontal="center"/>
      <protection/>
    </xf>
    <xf numFmtId="167" fontId="8" fillId="0" borderId="3" xfId="0" applyNumberFormat="1" applyFont="1" applyFill="1" applyBorder="1" applyAlignment="1" applyProtection="1">
      <alignment horizontal="center"/>
      <protection/>
    </xf>
    <xf numFmtId="165" fontId="8" fillId="0" borderId="2" xfId="0" applyNumberFormat="1" applyFont="1" applyFill="1" applyBorder="1" applyAlignment="1" applyProtection="1">
      <alignment horizontal="center"/>
      <protection/>
    </xf>
    <xf numFmtId="1" fontId="8" fillId="0" borderId="5" xfId="0" applyNumberFormat="1" applyFont="1" applyFill="1" applyBorder="1" applyAlignment="1" applyProtection="1">
      <alignment horizontal="center"/>
      <protection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67" fontId="8" fillId="0" borderId="2" xfId="0" applyNumberFormat="1" applyFont="1" applyFill="1" applyBorder="1" applyAlignment="1" applyProtection="1">
      <alignment horizontal="center"/>
      <protection/>
    </xf>
    <xf numFmtId="164" fontId="8" fillId="0" borderId="6" xfId="0" applyNumberFormat="1" applyFont="1" applyFill="1" applyBorder="1" applyAlignment="1" applyProtection="1">
      <alignment horizontal="left"/>
      <protection/>
    </xf>
    <xf numFmtId="164" fontId="8" fillId="0" borderId="7" xfId="0" applyNumberFormat="1" applyFont="1" applyFill="1" applyBorder="1" applyAlignment="1" applyProtection="1">
      <alignment horizontal="left"/>
      <protection/>
    </xf>
    <xf numFmtId="167" fontId="9" fillId="0" borderId="8" xfId="0" applyNumberFormat="1" applyFont="1" applyBorder="1" applyAlignment="1">
      <alignment horizontal="center"/>
    </xf>
    <xf numFmtId="167" fontId="9" fillId="0" borderId="7" xfId="0" applyNumberFormat="1" applyFont="1" applyBorder="1" applyAlignment="1" applyProtection="1">
      <alignment horizontal="center"/>
      <protection/>
    </xf>
    <xf numFmtId="165" fontId="9" fillId="0" borderId="7" xfId="0" applyNumberFormat="1" applyFont="1" applyBorder="1" applyAlignment="1" applyProtection="1">
      <alignment horizontal="center"/>
      <protection/>
    </xf>
    <xf numFmtId="1" fontId="8" fillId="0" borderId="9" xfId="0" applyNumberFormat="1" applyFont="1" applyFill="1" applyBorder="1" applyAlignment="1" applyProtection="1">
      <alignment horizontal="center"/>
      <protection/>
    </xf>
    <xf numFmtId="167" fontId="8" fillId="0" borderId="8" xfId="0" applyNumberFormat="1" applyFont="1" applyFill="1" applyBorder="1" applyAlignment="1" applyProtection="1">
      <alignment horizontal="center"/>
      <protection/>
    </xf>
    <xf numFmtId="165" fontId="8" fillId="0" borderId="7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9" fillId="0" borderId="1" xfId="0" applyFont="1" applyFill="1" applyBorder="1" applyAlignment="1">
      <alignment/>
    </xf>
    <xf numFmtId="167" fontId="9" fillId="0" borderId="2" xfId="0" applyNumberFormat="1" applyFont="1" applyBorder="1" applyAlignment="1">
      <alignment horizontal="center"/>
    </xf>
    <xf numFmtId="0" fontId="9" fillId="0" borderId="6" xfId="0" applyFont="1" applyFill="1" applyBorder="1" applyAlignment="1">
      <alignment/>
    </xf>
    <xf numFmtId="167" fontId="9" fillId="0" borderId="7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20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="60" zoomScaleNormal="60" workbookViewId="0" topLeftCell="A1">
      <selection activeCell="S9" sqref="S9"/>
    </sheetView>
  </sheetViews>
  <sheetFormatPr defaultColWidth="9.140625" defaultRowHeight="12.75"/>
  <cols>
    <col min="1" max="1" width="17.28125" style="1" customWidth="1"/>
    <col min="2" max="2" width="14.7109375" style="1" customWidth="1"/>
    <col min="3" max="3" width="9.140625" style="3" customWidth="1"/>
    <col min="4" max="4" width="8.421875" style="3" customWidth="1"/>
    <col min="5" max="5" width="11.28125" style="3" customWidth="1"/>
    <col min="6" max="6" width="12.8515625" style="3" customWidth="1"/>
    <col min="7" max="7" width="8.140625" style="3" customWidth="1"/>
    <col min="8" max="8" width="7.57421875" style="3" customWidth="1"/>
    <col min="9" max="9" width="11.7109375" style="3" customWidth="1"/>
    <col min="10" max="10" width="12.8515625" style="1" customWidth="1"/>
    <col min="11" max="16384" width="9.140625" style="1" customWidth="1"/>
  </cols>
  <sheetData>
    <row r="1" spans="1:10" ht="19.5">
      <c r="A1" s="63" t="s">
        <v>58</v>
      </c>
      <c r="B1" s="64"/>
      <c r="C1" s="64"/>
      <c r="D1" s="64"/>
      <c r="E1" s="64"/>
      <c r="F1" s="64"/>
      <c r="G1" s="64"/>
      <c r="H1" s="64"/>
      <c r="I1" s="64"/>
      <c r="J1" s="64"/>
    </row>
    <row r="2" ht="16.5" thickBot="1"/>
    <row r="3" spans="1:10" ht="16.5" thickTop="1">
      <c r="A3" s="45"/>
      <c r="B3" s="46"/>
      <c r="C3" s="58" t="s">
        <v>46</v>
      </c>
      <c r="D3" s="59"/>
      <c r="E3" s="59"/>
      <c r="F3" s="60"/>
      <c r="G3" s="58" t="s">
        <v>48</v>
      </c>
      <c r="H3" s="61"/>
      <c r="I3" s="61"/>
      <c r="J3" s="62"/>
    </row>
    <row r="4" spans="1:10" ht="15.75">
      <c r="A4" s="47"/>
      <c r="B4" s="48"/>
      <c r="C4" s="49"/>
      <c r="D4" s="33"/>
      <c r="E4" s="50" t="s">
        <v>52</v>
      </c>
      <c r="F4" s="53" t="s">
        <v>1</v>
      </c>
      <c r="G4" s="51"/>
      <c r="H4" s="33"/>
      <c r="I4" s="50" t="s">
        <v>52</v>
      </c>
      <c r="J4" s="54" t="s">
        <v>1</v>
      </c>
    </row>
    <row r="5" spans="1:10" ht="15.75">
      <c r="A5" s="47"/>
      <c r="B5" s="48"/>
      <c r="C5" s="52" t="s">
        <v>50</v>
      </c>
      <c r="D5" s="50" t="s">
        <v>51</v>
      </c>
      <c r="E5" s="50" t="s">
        <v>0</v>
      </c>
      <c r="F5" s="56" t="s">
        <v>60</v>
      </c>
      <c r="G5" s="52" t="s">
        <v>50</v>
      </c>
      <c r="H5" s="50" t="s">
        <v>51</v>
      </c>
      <c r="I5" s="50" t="s">
        <v>0</v>
      </c>
      <c r="J5" s="57" t="s">
        <v>61</v>
      </c>
    </row>
    <row r="6" spans="1:10" ht="15.75">
      <c r="A6" s="47" t="s">
        <v>2</v>
      </c>
      <c r="B6" s="48" t="s">
        <v>3</v>
      </c>
      <c r="C6" s="55" t="s">
        <v>47</v>
      </c>
      <c r="D6" s="50" t="s">
        <v>47</v>
      </c>
      <c r="E6" s="50" t="s">
        <v>47</v>
      </c>
      <c r="F6" s="53" t="s">
        <v>59</v>
      </c>
      <c r="G6" s="55" t="s">
        <v>47</v>
      </c>
      <c r="H6" s="50" t="s">
        <v>47</v>
      </c>
      <c r="I6" s="50" t="s">
        <v>47</v>
      </c>
      <c r="J6" s="54" t="s">
        <v>59</v>
      </c>
    </row>
    <row r="7" spans="1:10" ht="15.75">
      <c r="A7" s="8" t="s">
        <v>4</v>
      </c>
      <c r="B7" s="9" t="s">
        <v>5</v>
      </c>
      <c r="C7" s="10">
        <v>43</v>
      </c>
      <c r="D7" s="11">
        <v>32</v>
      </c>
      <c r="E7" s="12" t="s">
        <v>40</v>
      </c>
      <c r="F7" s="13" t="s">
        <v>40</v>
      </c>
      <c r="G7" s="14">
        <v>1</v>
      </c>
      <c r="H7" s="14">
        <v>0.5</v>
      </c>
      <c r="I7" s="15" t="s">
        <v>40</v>
      </c>
      <c r="J7" s="16" t="s">
        <v>40</v>
      </c>
    </row>
    <row r="8" spans="1:10" ht="15.75">
      <c r="A8" s="8" t="s">
        <v>6</v>
      </c>
      <c r="B8" s="9" t="s">
        <v>7</v>
      </c>
      <c r="C8" s="10">
        <v>69</v>
      </c>
      <c r="D8" s="11">
        <v>27</v>
      </c>
      <c r="E8" s="12">
        <v>48.4</v>
      </c>
      <c r="F8" s="13">
        <f aca="true" t="shared" si="0" ref="F8:F15">10*(6-LN(48/E8))</f>
        <v>60.08298802814694</v>
      </c>
      <c r="G8" s="14">
        <v>4.8</v>
      </c>
      <c r="H8" s="14">
        <v>3.9</v>
      </c>
      <c r="I8" s="15">
        <v>4.5</v>
      </c>
      <c r="J8" s="16">
        <f aca="true" t="shared" si="1" ref="J8:J36">10*(6-LN(7.7/I8^0.68))</f>
        <v>49.81552300948229</v>
      </c>
    </row>
    <row r="9" spans="1:10" ht="15.75">
      <c r="A9" s="8" t="s">
        <v>8</v>
      </c>
      <c r="B9" s="9" t="s">
        <v>5</v>
      </c>
      <c r="C9" s="10">
        <v>59</v>
      </c>
      <c r="D9" s="11">
        <v>53</v>
      </c>
      <c r="E9" s="12" t="s">
        <v>40</v>
      </c>
      <c r="F9" s="13" t="s">
        <v>40</v>
      </c>
      <c r="G9" s="14">
        <v>3.9</v>
      </c>
      <c r="H9" s="14">
        <v>1.3</v>
      </c>
      <c r="I9" s="15" t="s">
        <v>40</v>
      </c>
      <c r="J9" s="16" t="s">
        <v>40</v>
      </c>
    </row>
    <row r="10" spans="1:10" ht="15.75">
      <c r="A10" s="8" t="s">
        <v>9</v>
      </c>
      <c r="B10" s="9" t="s">
        <v>10</v>
      </c>
      <c r="C10" s="10">
        <v>225</v>
      </c>
      <c r="D10" s="11">
        <v>166</v>
      </c>
      <c r="E10" s="12">
        <v>216.3</v>
      </c>
      <c r="F10" s="13">
        <f t="shared" si="0"/>
        <v>75.05465322051123</v>
      </c>
      <c r="G10" s="14">
        <v>57.7</v>
      </c>
      <c r="H10" s="14">
        <v>45.8</v>
      </c>
      <c r="I10" s="15">
        <v>45.9</v>
      </c>
      <c r="J10" s="16">
        <f t="shared" si="1"/>
        <v>65.60775950745581</v>
      </c>
    </row>
    <row r="11" spans="1:10" ht="15.75">
      <c r="A11" s="8" t="s">
        <v>11</v>
      </c>
      <c r="B11" s="9" t="s">
        <v>12</v>
      </c>
      <c r="C11" s="10">
        <v>73</v>
      </c>
      <c r="D11" s="11">
        <v>46</v>
      </c>
      <c r="E11" s="12">
        <v>49.4</v>
      </c>
      <c r="F11" s="13">
        <f t="shared" si="0"/>
        <v>60.28749413285986</v>
      </c>
      <c r="G11" s="14">
        <v>5.6</v>
      </c>
      <c r="H11" s="14">
        <v>1.7</v>
      </c>
      <c r="I11" s="15">
        <v>3.5</v>
      </c>
      <c r="J11" s="16">
        <f t="shared" si="1"/>
        <v>48.10658489717213</v>
      </c>
    </row>
    <row r="12" spans="1:10" ht="15.75">
      <c r="A12" s="8" t="s">
        <v>13</v>
      </c>
      <c r="B12" s="9" t="s">
        <v>12</v>
      </c>
      <c r="C12" s="10">
        <v>54</v>
      </c>
      <c r="D12" s="11">
        <v>9</v>
      </c>
      <c r="E12" s="12">
        <v>48.5</v>
      </c>
      <c r="F12" s="13">
        <f t="shared" si="0"/>
        <v>60.10362787035547</v>
      </c>
      <c r="G12" s="14">
        <v>8.2</v>
      </c>
      <c r="H12" s="14">
        <v>0.4</v>
      </c>
      <c r="I12" s="15">
        <v>1.6</v>
      </c>
      <c r="J12" s="16">
        <f t="shared" si="1"/>
        <v>42.783821390274625</v>
      </c>
    </row>
    <row r="13" spans="1:10" ht="15.75">
      <c r="A13" s="8" t="s">
        <v>38</v>
      </c>
      <c r="B13" s="9" t="s">
        <v>18</v>
      </c>
      <c r="C13" s="10">
        <v>43</v>
      </c>
      <c r="D13" s="11">
        <v>30</v>
      </c>
      <c r="E13" s="12" t="s">
        <v>40</v>
      </c>
      <c r="F13" s="13" t="s">
        <v>40</v>
      </c>
      <c r="G13" s="14">
        <v>2.8</v>
      </c>
      <c r="H13" s="14">
        <v>2.8</v>
      </c>
      <c r="I13" s="15" t="s">
        <v>40</v>
      </c>
      <c r="J13" s="16" t="s">
        <v>40</v>
      </c>
    </row>
    <row r="14" spans="1:10" ht="15.75">
      <c r="A14" s="8" t="s">
        <v>14</v>
      </c>
      <c r="B14" s="9" t="s">
        <v>15</v>
      </c>
      <c r="C14" s="10">
        <v>69</v>
      </c>
      <c r="D14" s="11">
        <v>33</v>
      </c>
      <c r="E14" s="12">
        <v>46</v>
      </c>
      <c r="F14" s="13">
        <f t="shared" si="0"/>
        <v>59.574403855812044</v>
      </c>
      <c r="G14" s="14">
        <v>3.4</v>
      </c>
      <c r="H14" s="14">
        <v>3.4</v>
      </c>
      <c r="I14" s="15" t="s">
        <v>40</v>
      </c>
      <c r="J14" s="16" t="s">
        <v>40</v>
      </c>
    </row>
    <row r="15" spans="1:10" ht="15.75">
      <c r="A15" s="8" t="s">
        <v>16</v>
      </c>
      <c r="B15" s="9" t="s">
        <v>12</v>
      </c>
      <c r="C15" s="10">
        <v>54</v>
      </c>
      <c r="D15" s="11">
        <v>42</v>
      </c>
      <c r="E15" s="12">
        <v>48.5</v>
      </c>
      <c r="F15" s="13">
        <f t="shared" si="0"/>
        <v>60.10362787035547</v>
      </c>
      <c r="G15" s="14">
        <v>7</v>
      </c>
      <c r="H15" s="14">
        <v>0</v>
      </c>
      <c r="I15" s="15">
        <v>2.2</v>
      </c>
      <c r="J15" s="16">
        <f t="shared" si="1"/>
        <v>44.949306761880656</v>
      </c>
    </row>
    <row r="16" spans="1:10" ht="15.75">
      <c r="A16" s="8" t="s">
        <v>17</v>
      </c>
      <c r="B16" s="9" t="s">
        <v>18</v>
      </c>
      <c r="C16" s="10">
        <v>56</v>
      </c>
      <c r="D16" s="11">
        <v>27</v>
      </c>
      <c r="E16" s="12" t="s">
        <v>40</v>
      </c>
      <c r="F16" s="13" t="s">
        <v>40</v>
      </c>
      <c r="G16" s="14">
        <v>2.3</v>
      </c>
      <c r="H16" s="14">
        <v>2.3</v>
      </c>
      <c r="I16" s="15" t="s">
        <v>40</v>
      </c>
      <c r="J16" s="16" t="s">
        <v>40</v>
      </c>
    </row>
    <row r="17" spans="1:10" ht="15.75">
      <c r="A17" s="8" t="s">
        <v>19</v>
      </c>
      <c r="B17" s="9" t="s">
        <v>20</v>
      </c>
      <c r="C17" s="10">
        <v>88</v>
      </c>
      <c r="D17" s="11">
        <v>50</v>
      </c>
      <c r="E17" s="12">
        <v>57.9</v>
      </c>
      <c r="F17" s="13">
        <f aca="true" t="shared" si="2" ref="F17:F29">10*(6-LN(48/E17))</f>
        <v>61.87516373671059</v>
      </c>
      <c r="G17" s="14">
        <v>10.1</v>
      </c>
      <c r="H17" s="14">
        <v>2.2</v>
      </c>
      <c r="I17" s="15">
        <v>4.1</v>
      </c>
      <c r="J17" s="16">
        <f t="shared" si="1"/>
        <v>49.1825081326334</v>
      </c>
    </row>
    <row r="18" spans="1:10" ht="15.75">
      <c r="A18" s="8" t="s">
        <v>41</v>
      </c>
      <c r="B18" s="9" t="s">
        <v>42</v>
      </c>
      <c r="C18" s="10">
        <v>77</v>
      </c>
      <c r="D18" s="11">
        <v>7</v>
      </c>
      <c r="E18" s="12">
        <v>23.2</v>
      </c>
      <c r="F18" s="13">
        <f t="shared" si="2"/>
        <v>52.72951267764373</v>
      </c>
      <c r="G18" s="14">
        <v>1.5</v>
      </c>
      <c r="H18" s="14">
        <v>0.8</v>
      </c>
      <c r="I18" s="15">
        <v>1.5</v>
      </c>
      <c r="J18" s="16">
        <f t="shared" si="1"/>
        <v>42.344959446539136</v>
      </c>
    </row>
    <row r="19" spans="1:10" ht="15.75">
      <c r="A19" s="8" t="s">
        <v>21</v>
      </c>
      <c r="B19" s="9" t="s">
        <v>22</v>
      </c>
      <c r="C19" s="10">
        <v>70</v>
      </c>
      <c r="D19" s="11">
        <v>49</v>
      </c>
      <c r="E19" s="12">
        <v>53.8</v>
      </c>
      <c r="F19" s="13">
        <f t="shared" si="2"/>
        <v>61.14072456259848</v>
      </c>
      <c r="G19" s="14">
        <v>10.6</v>
      </c>
      <c r="H19" s="14">
        <v>7.1</v>
      </c>
      <c r="I19" s="15">
        <v>7.6</v>
      </c>
      <c r="J19" s="16">
        <f aca="true" t="shared" si="3" ref="J19:J26">10*(6-LN(7.7/I19^0.68))</f>
        <v>53.37920479299115</v>
      </c>
    </row>
    <row r="20" spans="1:10" ht="15.75">
      <c r="A20" s="8" t="s">
        <v>23</v>
      </c>
      <c r="B20" s="9" t="s">
        <v>24</v>
      </c>
      <c r="C20" s="10">
        <v>141</v>
      </c>
      <c r="D20" s="11">
        <v>20</v>
      </c>
      <c r="E20" s="12">
        <v>53.4</v>
      </c>
      <c r="F20" s="13">
        <f t="shared" si="2"/>
        <v>61.06609735058258</v>
      </c>
      <c r="G20" s="14">
        <v>2.1</v>
      </c>
      <c r="H20" s="14">
        <v>0.8</v>
      </c>
      <c r="I20" s="15">
        <v>1.6</v>
      </c>
      <c r="J20" s="16">
        <f t="shared" si="3"/>
        <v>42.783821390274625</v>
      </c>
    </row>
    <row r="21" spans="1:10" ht="15.75">
      <c r="A21" s="8" t="s">
        <v>23</v>
      </c>
      <c r="B21" s="9" t="s">
        <v>25</v>
      </c>
      <c r="C21" s="10">
        <v>128</v>
      </c>
      <c r="D21" s="11">
        <v>72</v>
      </c>
      <c r="E21" s="12">
        <v>79.1</v>
      </c>
      <c r="F21" s="13">
        <f t="shared" si="2"/>
        <v>64.99511863865717</v>
      </c>
      <c r="G21" s="14">
        <v>54.4</v>
      </c>
      <c r="H21" s="14">
        <v>5.4</v>
      </c>
      <c r="I21" s="15">
        <v>18.4</v>
      </c>
      <c r="J21" s="16">
        <f t="shared" si="3"/>
        <v>59.391781230785206</v>
      </c>
    </row>
    <row r="22" spans="1:10" ht="15.75">
      <c r="A22" s="8" t="s">
        <v>26</v>
      </c>
      <c r="B22" s="9" t="s">
        <v>24</v>
      </c>
      <c r="C22" s="10">
        <v>88</v>
      </c>
      <c r="D22" s="11">
        <v>54</v>
      </c>
      <c r="E22" s="12">
        <v>62.4</v>
      </c>
      <c r="F22" s="13">
        <f t="shared" si="2"/>
        <v>62.623642644674916</v>
      </c>
      <c r="G22" s="14">
        <v>13.3</v>
      </c>
      <c r="H22" s="14">
        <v>0</v>
      </c>
      <c r="I22" s="15">
        <v>2.5</v>
      </c>
      <c r="J22" s="16">
        <f t="shared" si="3"/>
        <v>45.81857368814788</v>
      </c>
    </row>
    <row r="23" spans="1:10" ht="15.75">
      <c r="A23" s="8" t="s">
        <v>27</v>
      </c>
      <c r="B23" s="9" t="s">
        <v>5</v>
      </c>
      <c r="C23" s="10">
        <v>89</v>
      </c>
      <c r="D23" s="11">
        <v>57</v>
      </c>
      <c r="E23" s="12">
        <v>71.2</v>
      </c>
      <c r="F23" s="13">
        <f t="shared" si="2"/>
        <v>63.942918075100394</v>
      </c>
      <c r="G23" s="14">
        <v>54.9</v>
      </c>
      <c r="H23" s="14">
        <v>4.8</v>
      </c>
      <c r="I23" s="15">
        <v>12.4</v>
      </c>
      <c r="J23" s="16">
        <f t="shared" si="3"/>
        <v>56.708132725158364</v>
      </c>
    </row>
    <row r="24" spans="1:10" ht="15.75">
      <c r="A24" s="8" t="s">
        <v>28</v>
      </c>
      <c r="B24" s="9" t="s">
        <v>29</v>
      </c>
      <c r="C24" s="10">
        <v>63</v>
      </c>
      <c r="D24" s="11">
        <v>47</v>
      </c>
      <c r="E24" s="12">
        <v>48.2</v>
      </c>
      <c r="F24" s="13">
        <f t="shared" si="2"/>
        <v>60.04158010148664</v>
      </c>
      <c r="G24" s="14">
        <v>17.4</v>
      </c>
      <c r="H24" s="14">
        <v>4.8</v>
      </c>
      <c r="I24" s="15">
        <v>9.3</v>
      </c>
      <c r="J24" s="16">
        <f t="shared" si="3"/>
        <v>54.75189463248625</v>
      </c>
    </row>
    <row r="25" spans="1:10" ht="15.75">
      <c r="A25" s="8" t="s">
        <v>30</v>
      </c>
      <c r="B25" s="9" t="s">
        <v>24</v>
      </c>
      <c r="C25" s="10">
        <v>60</v>
      </c>
      <c r="D25" s="11">
        <v>26</v>
      </c>
      <c r="E25" s="12">
        <v>35.7</v>
      </c>
      <c r="F25" s="13">
        <f t="shared" si="2"/>
        <v>57.03949677877702</v>
      </c>
      <c r="G25" s="14">
        <v>2.7</v>
      </c>
      <c r="H25" s="14">
        <v>1.6</v>
      </c>
      <c r="I25" s="15">
        <v>1.7</v>
      </c>
      <c r="J25" s="16">
        <f t="shared" si="3"/>
        <v>43.19606881862637</v>
      </c>
    </row>
    <row r="26" spans="1:10" ht="15.75">
      <c r="A26" s="17" t="s">
        <v>53</v>
      </c>
      <c r="B26" s="18" t="s">
        <v>5</v>
      </c>
      <c r="C26" s="19">
        <v>65</v>
      </c>
      <c r="D26" s="20">
        <v>24</v>
      </c>
      <c r="E26" s="20">
        <v>43</v>
      </c>
      <c r="F26" s="21">
        <f t="shared" si="2"/>
        <v>58.899991047856716</v>
      </c>
      <c r="G26" s="19">
        <v>1.1</v>
      </c>
      <c r="H26" s="19">
        <v>0.3</v>
      </c>
      <c r="I26" s="20">
        <v>0.7</v>
      </c>
      <c r="J26" s="22">
        <f t="shared" si="3"/>
        <v>37.162407092620235</v>
      </c>
    </row>
    <row r="27" spans="1:10" ht="15.75">
      <c r="A27" s="8" t="s">
        <v>39</v>
      </c>
      <c r="B27" s="9" t="s">
        <v>29</v>
      </c>
      <c r="C27" s="10">
        <v>82</v>
      </c>
      <c r="D27" s="11">
        <v>37</v>
      </c>
      <c r="E27" s="12">
        <v>49.5</v>
      </c>
      <c r="F27" s="13">
        <f t="shared" si="2"/>
        <v>60.30771658666754</v>
      </c>
      <c r="G27" s="14">
        <v>12.7</v>
      </c>
      <c r="H27" s="14">
        <v>9.9</v>
      </c>
      <c r="I27" s="15">
        <v>11.3</v>
      </c>
      <c r="J27" s="16">
        <f t="shared" si="1"/>
        <v>56.07645524628802</v>
      </c>
    </row>
    <row r="28" spans="1:10" ht="15.75">
      <c r="A28" s="8" t="s">
        <v>31</v>
      </c>
      <c r="B28" s="9" t="s">
        <v>24</v>
      </c>
      <c r="C28" s="10">
        <v>47</v>
      </c>
      <c r="D28" s="11">
        <v>7</v>
      </c>
      <c r="E28" s="12">
        <v>22.6</v>
      </c>
      <c r="F28" s="13">
        <f t="shared" si="2"/>
        <v>52.467488953703494</v>
      </c>
      <c r="G28" s="14">
        <v>3.2</v>
      </c>
      <c r="H28" s="14">
        <v>0.9</v>
      </c>
      <c r="I28" s="15">
        <v>2</v>
      </c>
      <c r="J28" s="16">
        <f t="shared" si="1"/>
        <v>44.30119753921125</v>
      </c>
    </row>
    <row r="29" spans="1:10" ht="15.75">
      <c r="A29" s="8" t="s">
        <v>32</v>
      </c>
      <c r="B29" s="9" t="s">
        <v>24</v>
      </c>
      <c r="C29" s="10">
        <v>34</v>
      </c>
      <c r="D29" s="11">
        <v>22</v>
      </c>
      <c r="E29" s="12">
        <v>27.3</v>
      </c>
      <c r="F29" s="13">
        <f t="shared" si="2"/>
        <v>54.35685691283023</v>
      </c>
      <c r="G29" s="14">
        <v>1.3</v>
      </c>
      <c r="H29" s="14">
        <v>1.2</v>
      </c>
      <c r="I29" s="15">
        <v>1.2</v>
      </c>
      <c r="J29" s="16">
        <f t="shared" si="1"/>
        <v>40.827583297602516</v>
      </c>
    </row>
    <row r="30" spans="1:10" ht="15.75">
      <c r="A30" s="8" t="s">
        <v>33</v>
      </c>
      <c r="B30" s="9" t="s">
        <v>12</v>
      </c>
      <c r="C30" s="10">
        <v>60</v>
      </c>
      <c r="D30" s="11">
        <v>60</v>
      </c>
      <c r="E30" s="12" t="s">
        <v>40</v>
      </c>
      <c r="F30" s="13" t="s">
        <v>40</v>
      </c>
      <c r="G30" s="14">
        <v>7.8</v>
      </c>
      <c r="H30" s="14">
        <v>7.8</v>
      </c>
      <c r="I30" s="15" t="s">
        <v>40</v>
      </c>
      <c r="J30" s="16" t="s">
        <v>40</v>
      </c>
    </row>
    <row r="31" spans="1:10" ht="15.75">
      <c r="A31" s="8" t="s">
        <v>34</v>
      </c>
      <c r="B31" s="9" t="s">
        <v>5</v>
      </c>
      <c r="C31" s="10">
        <v>72</v>
      </c>
      <c r="D31" s="11">
        <v>31</v>
      </c>
      <c r="E31" s="12">
        <v>59</v>
      </c>
      <c r="F31" s="13">
        <f>10*(6-LN(48/E31))</f>
        <v>62.063364329978285</v>
      </c>
      <c r="G31" s="14">
        <v>2.1</v>
      </c>
      <c r="H31" s="14">
        <v>0.2</v>
      </c>
      <c r="I31" s="15">
        <v>0.2</v>
      </c>
      <c r="J31" s="16">
        <f t="shared" si="1"/>
        <v>28.643618906851735</v>
      </c>
    </row>
    <row r="32" spans="1:10" ht="15.75">
      <c r="A32" s="8" t="s">
        <v>43</v>
      </c>
      <c r="B32" s="9" t="s">
        <v>44</v>
      </c>
      <c r="C32" s="10">
        <v>53</v>
      </c>
      <c r="D32" s="11">
        <v>53</v>
      </c>
      <c r="E32" s="12" t="s">
        <v>40</v>
      </c>
      <c r="F32" s="13" t="s">
        <v>40</v>
      </c>
      <c r="G32" s="14">
        <v>7</v>
      </c>
      <c r="H32" s="14">
        <v>7</v>
      </c>
      <c r="I32" s="15" t="s">
        <v>40</v>
      </c>
      <c r="J32" s="16" t="s">
        <v>40</v>
      </c>
    </row>
    <row r="33" spans="1:10" ht="15.75">
      <c r="A33" s="8" t="s">
        <v>57</v>
      </c>
      <c r="B33" s="9" t="s">
        <v>12</v>
      </c>
      <c r="C33" s="10">
        <v>62</v>
      </c>
      <c r="D33" s="11">
        <v>50</v>
      </c>
      <c r="E33" s="12">
        <v>56</v>
      </c>
      <c r="F33" s="13">
        <f>10*(6-LN(48/E33))</f>
        <v>61.54150679827258</v>
      </c>
      <c r="G33" s="14">
        <v>2</v>
      </c>
      <c r="H33" s="14">
        <v>0</v>
      </c>
      <c r="I33" s="15">
        <v>1</v>
      </c>
      <c r="J33" s="16">
        <f t="shared" si="1"/>
        <v>39.58779671140362</v>
      </c>
    </row>
    <row r="34" spans="1:10" ht="15.75">
      <c r="A34" s="8" t="s">
        <v>35</v>
      </c>
      <c r="B34" s="9" t="s">
        <v>12</v>
      </c>
      <c r="C34" s="10">
        <v>60</v>
      </c>
      <c r="D34" s="11">
        <v>36</v>
      </c>
      <c r="E34" s="12">
        <v>45.9</v>
      </c>
      <c r="F34" s="13">
        <f>10*(6-LN(48/E34))</f>
        <v>59.55264106158609</v>
      </c>
      <c r="G34" s="14">
        <v>8.9</v>
      </c>
      <c r="H34" s="14">
        <v>0.7</v>
      </c>
      <c r="I34" s="15">
        <v>1.5</v>
      </c>
      <c r="J34" s="16">
        <f t="shared" si="1"/>
        <v>42.344959446539136</v>
      </c>
    </row>
    <row r="35" spans="1:10" ht="15.75">
      <c r="A35" s="8" t="s">
        <v>36</v>
      </c>
      <c r="B35" s="9" t="s">
        <v>12</v>
      </c>
      <c r="C35" s="10">
        <v>60</v>
      </c>
      <c r="D35" s="23">
        <v>36</v>
      </c>
      <c r="E35" s="15">
        <v>43.9</v>
      </c>
      <c r="F35" s="13">
        <f>10*(6-LN(48/E35))</f>
        <v>59.10713309173235</v>
      </c>
      <c r="G35" s="14">
        <v>2.8</v>
      </c>
      <c r="H35" s="14">
        <v>0.6</v>
      </c>
      <c r="I35" s="15">
        <v>1.2</v>
      </c>
      <c r="J35" s="16">
        <f t="shared" si="1"/>
        <v>40.827583297602516</v>
      </c>
    </row>
    <row r="36" spans="1:10" ht="16.5" thickBot="1">
      <c r="A36" s="24" t="s">
        <v>37</v>
      </c>
      <c r="B36" s="25" t="s">
        <v>5</v>
      </c>
      <c r="C36" s="26">
        <v>56</v>
      </c>
      <c r="D36" s="27">
        <v>36</v>
      </c>
      <c r="E36" s="28">
        <v>44.8</v>
      </c>
      <c r="F36" s="29">
        <f>10*(6-LN(48/E36))</f>
        <v>59.31007128513048</v>
      </c>
      <c r="G36" s="30">
        <v>6.4</v>
      </c>
      <c r="H36" s="30">
        <v>0</v>
      </c>
      <c r="I36" s="31">
        <v>2.7</v>
      </c>
      <c r="J36" s="32">
        <f t="shared" si="1"/>
        <v>46.34190876787354</v>
      </c>
    </row>
    <row r="37" spans="1:10" ht="16.5" thickTop="1">
      <c r="A37" s="33"/>
      <c r="B37" s="34" t="s">
        <v>45</v>
      </c>
      <c r="C37" s="35"/>
      <c r="D37" s="36"/>
      <c r="E37" s="36"/>
      <c r="F37" s="37"/>
      <c r="G37" s="35"/>
      <c r="H37" s="35"/>
      <c r="I37" s="36"/>
      <c r="J37" s="38"/>
    </row>
    <row r="38" spans="1:11" ht="15.75">
      <c r="A38" s="33"/>
      <c r="B38" s="39" t="s">
        <v>54</v>
      </c>
      <c r="C38" s="10">
        <f aca="true" t="shared" si="4" ref="C38:J38">MIN(C7:C36)</f>
        <v>34</v>
      </c>
      <c r="D38" s="40">
        <f t="shared" si="4"/>
        <v>7</v>
      </c>
      <c r="E38" s="40">
        <f t="shared" si="4"/>
        <v>22.6</v>
      </c>
      <c r="F38" s="21">
        <f t="shared" si="4"/>
        <v>52.467488953703494</v>
      </c>
      <c r="G38" s="10">
        <f t="shared" si="4"/>
        <v>1</v>
      </c>
      <c r="H38" s="10">
        <f t="shared" si="4"/>
        <v>0</v>
      </c>
      <c r="I38" s="40">
        <f t="shared" si="4"/>
        <v>0.2</v>
      </c>
      <c r="J38" s="22">
        <f t="shared" si="4"/>
        <v>28.643618906851735</v>
      </c>
      <c r="K38" s="2"/>
    </row>
    <row r="39" spans="1:11" ht="15.75">
      <c r="A39" s="33"/>
      <c r="B39" s="39" t="s">
        <v>55</v>
      </c>
      <c r="C39" s="10">
        <f aca="true" t="shared" si="5" ref="C39:J39">MAX(C7:C36)</f>
        <v>225</v>
      </c>
      <c r="D39" s="40">
        <f t="shared" si="5"/>
        <v>166</v>
      </c>
      <c r="E39" s="40">
        <f t="shared" si="5"/>
        <v>216.3</v>
      </c>
      <c r="F39" s="21">
        <f t="shared" si="5"/>
        <v>75.05465322051123</v>
      </c>
      <c r="G39" s="10">
        <f t="shared" si="5"/>
        <v>57.7</v>
      </c>
      <c r="H39" s="10">
        <f t="shared" si="5"/>
        <v>45.8</v>
      </c>
      <c r="I39" s="40">
        <f t="shared" si="5"/>
        <v>45.9</v>
      </c>
      <c r="J39" s="22">
        <f t="shared" si="5"/>
        <v>65.60775950745581</v>
      </c>
      <c r="K39" s="2"/>
    </row>
    <row r="40" spans="1:11" ht="16.5" thickBot="1">
      <c r="A40" s="33"/>
      <c r="B40" s="41" t="s">
        <v>56</v>
      </c>
      <c r="C40" s="26">
        <f aca="true" t="shared" si="6" ref="C40:J40">AVERAGE(C7:C36)</f>
        <v>73.33333333333333</v>
      </c>
      <c r="D40" s="42">
        <f t="shared" si="6"/>
        <v>41.3</v>
      </c>
      <c r="E40" s="42">
        <f t="shared" si="6"/>
        <v>55.583333333333336</v>
      </c>
      <c r="F40" s="43">
        <f t="shared" si="6"/>
        <v>60.34449248383459</v>
      </c>
      <c r="G40" s="26">
        <f t="shared" si="6"/>
        <v>10.633333333333333</v>
      </c>
      <c r="H40" s="26">
        <f t="shared" si="6"/>
        <v>3.9399999999999995</v>
      </c>
      <c r="I40" s="42">
        <f t="shared" si="6"/>
        <v>6.026086956521738</v>
      </c>
      <c r="J40" s="44">
        <f t="shared" si="6"/>
        <v>46.73623698825654</v>
      </c>
      <c r="K40" s="2"/>
    </row>
    <row r="41" spans="1:10" ht="16.5" thickTop="1">
      <c r="A41" s="5"/>
      <c r="B41" s="5"/>
      <c r="C41" s="6"/>
      <c r="D41" s="6"/>
      <c r="E41" s="6"/>
      <c r="F41" s="6"/>
      <c r="G41" s="6"/>
      <c r="H41" s="6"/>
      <c r="I41" s="6"/>
      <c r="J41" s="7"/>
    </row>
    <row r="42" spans="1:10" ht="15.75">
      <c r="A42" s="1" t="s">
        <v>49</v>
      </c>
      <c r="J42" s="4"/>
    </row>
    <row r="43" ht="15.75">
      <c r="J43" s="4"/>
    </row>
    <row r="44" ht="15.75">
      <c r="J44" s="4"/>
    </row>
    <row r="45" ht="15.75">
      <c r="J45" s="4"/>
    </row>
    <row r="46" ht="15.75">
      <c r="J46" s="4"/>
    </row>
    <row r="47" ht="15.75">
      <c r="J47" s="4"/>
    </row>
    <row r="48" ht="15.75">
      <c r="J48" s="4"/>
    </row>
    <row r="49" ht="15.75">
      <c r="J49" s="4"/>
    </row>
    <row r="50" ht="15.75">
      <c r="J50" s="4"/>
    </row>
    <row r="51" ht="15.75">
      <c r="J51" s="4"/>
    </row>
    <row r="52" ht="15.75">
      <c r="J52" s="4"/>
    </row>
    <row r="53" ht="15.75">
      <c r="J53" s="4"/>
    </row>
    <row r="54" ht="15.75">
      <c r="J54" s="4"/>
    </row>
    <row r="55" ht="15.75">
      <c r="J55" s="4"/>
    </row>
    <row r="56" ht="15.75">
      <c r="J56" s="4"/>
    </row>
    <row r="57" ht="15.75">
      <c r="J57" s="4"/>
    </row>
    <row r="58" ht="15.75">
      <c r="J58" s="4"/>
    </row>
    <row r="59" ht="15.75">
      <c r="J59" s="4"/>
    </row>
    <row r="60" ht="15.75">
      <c r="J60" s="4"/>
    </row>
    <row r="61" ht="15.75">
      <c r="J61" s="4"/>
    </row>
    <row r="62" ht="15.75">
      <c r="J62" s="4"/>
    </row>
    <row r="63" ht="15.75">
      <c r="J63" s="4"/>
    </row>
    <row r="64" ht="15.75">
      <c r="J64" s="4"/>
    </row>
    <row r="65" ht="15.75">
      <c r="J65" s="4"/>
    </row>
    <row r="66" ht="15.75">
      <c r="J66" s="4"/>
    </row>
    <row r="67" ht="15.75">
      <c r="J67" s="4"/>
    </row>
    <row r="68" ht="15.75">
      <c r="J68" s="4"/>
    </row>
    <row r="69" ht="15.75">
      <c r="J69" s="4"/>
    </row>
    <row r="70" ht="15.75">
      <c r="J70" s="4"/>
    </row>
    <row r="71" ht="15.75">
      <c r="J71" s="4"/>
    </row>
    <row r="72" ht="15.75">
      <c r="J72" s="4"/>
    </row>
    <row r="73" ht="15.75">
      <c r="J73" s="4"/>
    </row>
    <row r="74" ht="15.75">
      <c r="J74" s="4"/>
    </row>
    <row r="75" ht="15.75">
      <c r="J75" s="4"/>
    </row>
    <row r="76" ht="15.75">
      <c r="J76" s="4"/>
    </row>
    <row r="77" ht="15.75">
      <c r="J77" s="4"/>
    </row>
    <row r="78" ht="15.75">
      <c r="J78" s="4"/>
    </row>
    <row r="79" ht="15.75">
      <c r="J79" s="4"/>
    </row>
    <row r="80" ht="15.75">
      <c r="J80" s="4"/>
    </row>
    <row r="81" ht="15.75">
      <c r="J81" s="4"/>
    </row>
    <row r="82" ht="15.75">
      <c r="J82" s="4"/>
    </row>
    <row r="83" ht="15.75">
      <c r="J83" s="4"/>
    </row>
    <row r="84" ht="15.75">
      <c r="J84" s="4"/>
    </row>
    <row r="85" ht="15.75">
      <c r="J85" s="4"/>
    </row>
    <row r="86" ht="15.75">
      <c r="J86" s="4"/>
    </row>
    <row r="87" ht="15.75">
      <c r="J87" s="4"/>
    </row>
    <row r="88" ht="15.75">
      <c r="J88" s="4"/>
    </row>
  </sheetData>
  <mergeCells count="3">
    <mergeCell ref="C3:F3"/>
    <mergeCell ref="G3:J3"/>
    <mergeCell ref="A1:J1"/>
  </mergeCells>
  <printOptions horizontalCentered="1"/>
  <pageMargins left="0.5" right="0.5" top="0.5" bottom="0.5" header="0.5" footer="0.25"/>
  <pageSetup horizontalDpi="600" verticalDpi="600" orientation="portrait" scale="80" r:id="rId1"/>
  <headerFooter alignWithMargins="0">
    <oddFooter>&amp;R&amp;"times,Regular"&amp;8Indiana Clean Lakes Program: School of Public and Environmental Affairs, Indiana University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Computing Facilities</dc:creator>
  <cp:keywords/>
  <dc:description/>
  <cp:lastModifiedBy>joneswi</cp:lastModifiedBy>
  <cp:lastPrinted>2005-05-31T22:48:12Z</cp:lastPrinted>
  <dcterms:created xsi:type="dcterms:W3CDTF">1998-03-23T22:43:40Z</dcterms:created>
  <dcterms:modified xsi:type="dcterms:W3CDTF">2005-10-17T15:30:44Z</dcterms:modified>
  <cp:category/>
  <cp:version/>
  <cp:contentType/>
  <cp:contentStatus/>
</cp:coreProperties>
</file>