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<sst xmlns="http://schemas.openxmlformats.org/spreadsheetml/2006/main" count="119" uniqueCount="78">
  <si>
    <r>
      <t xml:space="preserve">    Chlorophyll - </t>
    </r>
    <r>
      <rPr>
        <b/>
        <i/>
        <sz val="11"/>
        <color indexed="8"/>
        <rFont val="Times New Roman"/>
        <family val="1"/>
      </rPr>
      <t>a</t>
    </r>
  </si>
  <si>
    <t xml:space="preserve">                     </t>
  </si>
  <si>
    <t>Total Phosphorus</t>
  </si>
  <si>
    <t>July/Aug</t>
  </si>
  <si>
    <t>Carlson's</t>
  </si>
  <si>
    <t>Min</t>
  </si>
  <si>
    <t>Max</t>
  </si>
  <si>
    <t>Mean</t>
  </si>
  <si>
    <r>
      <t>Chl-</t>
    </r>
    <r>
      <rPr>
        <b/>
        <i/>
        <sz val="11"/>
        <color indexed="8"/>
        <rFont val="Times New Roman"/>
        <family val="1"/>
      </rPr>
      <t>a</t>
    </r>
  </si>
  <si>
    <t>Phos.</t>
  </si>
  <si>
    <t>Lake Name</t>
  </si>
  <si>
    <t>County</t>
  </si>
  <si>
    <t>(ug/L)</t>
  </si>
  <si>
    <t>TSI</t>
  </si>
  <si>
    <t>Barton</t>
  </si>
  <si>
    <t>Steuben</t>
  </si>
  <si>
    <t>Big</t>
  </si>
  <si>
    <t>Noble</t>
  </si>
  <si>
    <t>Big Bass</t>
  </si>
  <si>
    <t>Porter</t>
  </si>
  <si>
    <t>Big Chapman</t>
  </si>
  <si>
    <t>Kosciusko</t>
  </si>
  <si>
    <t>Big Long</t>
  </si>
  <si>
    <t>LaGrange</t>
  </si>
  <si>
    <t>Cedar</t>
  </si>
  <si>
    <t>Lake</t>
  </si>
  <si>
    <t>Center</t>
  </si>
  <si>
    <t>Crooked</t>
  </si>
  <si>
    <t>Goose</t>
  </si>
  <si>
    <t>Whitley</t>
  </si>
  <si>
    <t>Griffy</t>
  </si>
  <si>
    <t>Monroe</t>
  </si>
  <si>
    <t>Holiday</t>
  </si>
  <si>
    <t>Montgomery</t>
  </si>
  <si>
    <t>Indiana</t>
  </si>
  <si>
    <t>Elkhart</t>
  </si>
  <si>
    <t>Koontz</t>
  </si>
  <si>
    <t>Starke</t>
  </si>
  <si>
    <t>Lake of the Woods</t>
  </si>
  <si>
    <t>Marshall</t>
  </si>
  <si>
    <t>Little Turkey</t>
  </si>
  <si>
    <t>Lagrange</t>
  </si>
  <si>
    <t>Manitou</t>
  </si>
  <si>
    <t>Fulton</t>
  </si>
  <si>
    <t>Martin</t>
  </si>
  <si>
    <t>McClish</t>
  </si>
  <si>
    <t>Nyona</t>
  </si>
  <si>
    <t>Ole Swimming Hole</t>
  </si>
  <si>
    <t>Morgan</t>
  </si>
  <si>
    <t>Olin</t>
  </si>
  <si>
    <t>Oliver</t>
  </si>
  <si>
    <t>Pike</t>
  </si>
  <si>
    <t>Silver</t>
  </si>
  <si>
    <t>South Mud</t>
  </si>
  <si>
    <t>Summit</t>
  </si>
  <si>
    <t>Henry</t>
  </si>
  <si>
    <t>Syracuse</t>
  </si>
  <si>
    <t>Tippecanoe</t>
  </si>
  <si>
    <t>Wawasee</t>
  </si>
  <si>
    <t>West Otter</t>
  </si>
  <si>
    <t>Totals</t>
  </si>
  <si>
    <t>n/a</t>
  </si>
  <si>
    <t>Cordry</t>
  </si>
  <si>
    <t>Brown</t>
  </si>
  <si>
    <t>East</t>
  </si>
  <si>
    <t>Johnson</t>
  </si>
  <si>
    <t xml:space="preserve">Myers </t>
  </si>
  <si>
    <t>Sweetwater</t>
  </si>
  <si>
    <t>2002 Minimum</t>
  </si>
  <si>
    <t>2002 Maximum</t>
  </si>
  <si>
    <t>2002 Average</t>
  </si>
  <si>
    <t>*</t>
  </si>
  <si>
    <t xml:space="preserve">* No Value </t>
  </si>
  <si>
    <t>Clear</t>
  </si>
  <si>
    <t>Porter-LaPorte</t>
  </si>
  <si>
    <t>Flint</t>
  </si>
  <si>
    <t>Maxinkuckee</t>
  </si>
  <si>
    <r>
      <t xml:space="preserve">Chlorophyll- </t>
    </r>
    <r>
      <rPr>
        <b/>
        <i/>
        <sz val="14"/>
        <color indexed="8"/>
        <rFont val="Times New Roman"/>
        <family val="1"/>
      </rPr>
      <t>a</t>
    </r>
    <r>
      <rPr>
        <b/>
        <sz val="14"/>
        <color indexed="8"/>
        <rFont val="Times New Roman"/>
        <family val="1"/>
      </rPr>
      <t xml:space="preserve"> and Total Phosphorus Summary Data 2002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</si>
</sst>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9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164" fontId="1" fillId="0" borderId="26" xfId="0" applyNumberFormat="1" applyFont="1" applyFill="1" applyBorder="1" applyAlignment="1">
      <alignment horizontal="center" wrapText="1"/>
    </xf>
    <xf numFmtId="164" fontId="1" fillId="0" borderId="25" xfId="0" applyNumberFormat="1" applyFont="1" applyFill="1" applyBorder="1" applyAlignment="1">
      <alignment horizontal="center" wrapText="1"/>
    </xf>
    <xf numFmtId="164" fontId="1" fillId="0" borderId="27" xfId="0" applyNumberFormat="1" applyFont="1" applyFill="1" applyBorder="1" applyAlignment="1">
      <alignment horizontal="center" wrapText="1"/>
    </xf>
    <xf numFmtId="1" fontId="1" fillId="0" borderId="28" xfId="0" applyNumberFormat="1" applyFont="1" applyFill="1" applyBorder="1" applyAlignment="1">
      <alignment horizontal="center" wrapText="1"/>
    </xf>
    <xf numFmtId="164" fontId="1" fillId="0" borderId="29" xfId="0" applyNumberFormat="1" applyFont="1" applyFill="1" applyBorder="1" applyAlignment="1">
      <alignment horizontal="center" wrapText="1"/>
    </xf>
    <xf numFmtId="1" fontId="1" fillId="0" borderId="30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164" fontId="1" fillId="0" borderId="34" xfId="0" applyNumberFormat="1" applyFont="1" applyFill="1" applyBorder="1" applyAlignment="1">
      <alignment horizontal="center" wrapText="1"/>
    </xf>
    <xf numFmtId="164" fontId="1" fillId="0" borderId="33" xfId="0" applyNumberFormat="1" applyFont="1" applyFill="1" applyBorder="1" applyAlignment="1">
      <alignment horizontal="center" wrapText="1"/>
    </xf>
    <xf numFmtId="164" fontId="1" fillId="0" borderId="35" xfId="0" applyNumberFormat="1" applyFont="1" applyFill="1" applyBorder="1" applyAlignment="1">
      <alignment horizontal="center" wrapText="1"/>
    </xf>
    <xf numFmtId="164" fontId="1" fillId="0" borderId="36" xfId="0" applyNumberFormat="1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right" wrapText="1"/>
    </xf>
    <xf numFmtId="164" fontId="5" fillId="0" borderId="37" xfId="0" applyNumberFormat="1" applyFont="1" applyFill="1" applyBorder="1" applyAlignment="1">
      <alignment horizontal="right" wrapText="1"/>
    </xf>
    <xf numFmtId="1" fontId="1" fillId="0" borderId="3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 wrapText="1"/>
    </xf>
    <xf numFmtId="164" fontId="1" fillId="0" borderId="40" xfId="0" applyNumberFormat="1" applyFont="1" applyFill="1" applyBorder="1" applyAlignment="1">
      <alignment horizontal="center" wrapText="1"/>
    </xf>
    <xf numFmtId="164" fontId="1" fillId="0" borderId="39" xfId="0" applyNumberFormat="1" applyFont="1" applyFill="1" applyBorder="1" applyAlignment="1">
      <alignment horizontal="center" wrapText="1"/>
    </xf>
    <xf numFmtId="164" fontId="1" fillId="0" borderId="41" xfId="0" applyNumberFormat="1" applyFont="1" applyFill="1" applyBorder="1" applyAlignment="1">
      <alignment horizontal="center" wrapText="1"/>
    </xf>
    <xf numFmtId="1" fontId="1" fillId="0" borderId="42" xfId="0" applyNumberFormat="1" applyFont="1" applyFill="1" applyBorder="1" applyAlignment="1">
      <alignment horizontal="center" wrapText="1"/>
    </xf>
    <xf numFmtId="164" fontId="1" fillId="0" borderId="43" xfId="0" applyNumberFormat="1" applyFont="1" applyFill="1" applyBorder="1" applyAlignment="1">
      <alignment horizontal="center" wrapText="1"/>
    </xf>
    <xf numFmtId="1" fontId="1" fillId="0" borderId="4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45" xfId="0" applyFont="1" applyBorder="1" applyAlignment="1">
      <alignment/>
    </xf>
    <xf numFmtId="164" fontId="1" fillId="0" borderId="46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0" xfId="0" applyFont="1" applyAlignment="1">
      <alignment/>
    </xf>
    <xf numFmtId="0" fontId="1" fillId="0" borderId="32" xfId="0" applyFont="1" applyBorder="1" applyAlignment="1">
      <alignment/>
    </xf>
    <xf numFmtId="164" fontId="1" fillId="0" borderId="36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164" fontId="1" fillId="0" borderId="43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164" fontId="1" fillId="0" borderId="5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T585"/>
  <sheetViews>
    <sheetView tabSelected="1" workbookViewId="0" topLeftCell="C31">
      <selection activeCell="F54" sqref="F54"/>
    </sheetView>
  </sheetViews>
  <sheetFormatPr defaultColWidth="9.140625" defaultRowHeight="12.75"/>
  <cols>
    <col min="1" max="2" width="9.140625" style="11" customWidth="1"/>
    <col min="3" max="3" width="17.57421875" style="11" customWidth="1"/>
    <col min="4" max="4" width="13.57421875" style="11" customWidth="1"/>
    <col min="5" max="5" width="9.421875" style="83" customWidth="1"/>
    <col min="6" max="6" width="8.28125" style="84" customWidth="1"/>
    <col min="7" max="7" width="5.8515625" style="84" customWidth="1"/>
    <col min="8" max="8" width="10.140625" style="84" customWidth="1"/>
    <col min="9" max="9" width="9.57421875" style="84" customWidth="1"/>
    <col min="10" max="10" width="10.28125" style="85" bestFit="1" customWidth="1"/>
    <col min="11" max="11" width="6.8515625" style="11" bestFit="1" customWidth="1"/>
    <col min="12" max="12" width="10.421875" style="11" customWidth="1"/>
    <col min="13" max="13" width="10.28125" style="11" customWidth="1"/>
    <col min="14" max="19" width="9.140625" style="11" customWidth="1"/>
    <col min="21" max="16384" width="9.140625" style="11" customWidth="1"/>
  </cols>
  <sheetData>
    <row r="4" ht="12.75">
      <c r="M4"/>
    </row>
    <row r="5" spans="3:13" ht="20.25" thickBot="1">
      <c r="C5" s="90" t="s">
        <v>77</v>
      </c>
      <c r="D5" s="87"/>
      <c r="E5" s="87"/>
      <c r="F5" s="88"/>
      <c r="G5" s="88"/>
      <c r="H5" s="88"/>
      <c r="I5" s="88"/>
      <c r="J5" s="89"/>
      <c r="K5" s="87"/>
      <c r="L5" s="87"/>
      <c r="M5"/>
    </row>
    <row r="6" spans="3:20" ht="15.75" thickTop="1">
      <c r="C6" s="1"/>
      <c r="D6" s="2"/>
      <c r="E6" s="3"/>
      <c r="F6" s="4" t="s">
        <v>0</v>
      </c>
      <c r="G6" s="5"/>
      <c r="H6" s="6"/>
      <c r="I6" s="7" t="s">
        <v>1</v>
      </c>
      <c r="J6" s="8" t="s">
        <v>2</v>
      </c>
      <c r="K6" s="9"/>
      <c r="L6" s="10"/>
      <c r="M6"/>
      <c r="S6"/>
      <c r="T6" s="11"/>
    </row>
    <row r="7" spans="3:20" ht="14.25">
      <c r="C7" s="12"/>
      <c r="D7" s="13"/>
      <c r="E7" s="14"/>
      <c r="F7" s="15"/>
      <c r="G7" s="16" t="s">
        <v>3</v>
      </c>
      <c r="H7" s="17" t="s">
        <v>4</v>
      </c>
      <c r="I7" s="14"/>
      <c r="J7" s="15"/>
      <c r="K7" s="16" t="s">
        <v>3</v>
      </c>
      <c r="L7" s="18" t="s">
        <v>4</v>
      </c>
      <c r="M7"/>
      <c r="S7"/>
      <c r="T7" s="11"/>
    </row>
    <row r="8" spans="3:20" ht="15">
      <c r="C8" s="12"/>
      <c r="D8" s="13"/>
      <c r="E8" s="19" t="s">
        <v>5</v>
      </c>
      <c r="F8" s="20" t="s">
        <v>6</v>
      </c>
      <c r="G8" s="21" t="s">
        <v>7</v>
      </c>
      <c r="H8" s="22" t="s">
        <v>8</v>
      </c>
      <c r="I8" s="19" t="s">
        <v>5</v>
      </c>
      <c r="J8" s="20" t="s">
        <v>6</v>
      </c>
      <c r="K8" s="21" t="s">
        <v>7</v>
      </c>
      <c r="L8" s="23" t="s">
        <v>9</v>
      </c>
      <c r="M8"/>
      <c r="S8"/>
      <c r="T8" s="11"/>
    </row>
    <row r="9" spans="3:18" s="35" customFormat="1" ht="15" thickBot="1">
      <c r="C9" s="24" t="s">
        <v>10</v>
      </c>
      <c r="D9" s="25" t="s">
        <v>11</v>
      </c>
      <c r="E9" s="27" t="s">
        <v>12</v>
      </c>
      <c r="F9" s="28" t="s">
        <v>12</v>
      </c>
      <c r="G9" s="29" t="s">
        <v>12</v>
      </c>
      <c r="H9" s="26" t="s">
        <v>13</v>
      </c>
      <c r="I9" s="30" t="s">
        <v>12</v>
      </c>
      <c r="J9" s="31" t="s">
        <v>12</v>
      </c>
      <c r="K9" s="32" t="s">
        <v>12</v>
      </c>
      <c r="L9" s="33" t="s">
        <v>13</v>
      </c>
      <c r="M9"/>
      <c r="N9" s="34"/>
      <c r="O9" s="34"/>
      <c r="P9" s="34"/>
      <c r="Q9" s="34"/>
      <c r="R9" s="34"/>
    </row>
    <row r="10" spans="3:20" ht="15.75" thickTop="1">
      <c r="C10" s="36" t="s">
        <v>14</v>
      </c>
      <c r="D10" s="37" t="s">
        <v>15</v>
      </c>
      <c r="E10" s="38">
        <v>0.2</v>
      </c>
      <c r="F10" s="39">
        <v>1.1</v>
      </c>
      <c r="G10" s="40">
        <v>0.8</v>
      </c>
      <c r="H10" s="41">
        <f>10*(6-LN(7.7/G10^0.68))</f>
        <v>38.07042056246699</v>
      </c>
      <c r="I10" s="42">
        <v>3</v>
      </c>
      <c r="J10" s="38">
        <v>30</v>
      </c>
      <c r="K10" s="40">
        <v>4.2</v>
      </c>
      <c r="L10" s="43">
        <f>10*(6-LN(48/K10))</f>
        <v>35.63883514381432</v>
      </c>
      <c r="M10"/>
      <c r="N10" s="44"/>
      <c r="O10" s="45"/>
      <c r="P10" s="45"/>
      <c r="Q10" s="46"/>
      <c r="R10" s="45"/>
      <c r="S10"/>
      <c r="T10" s="11"/>
    </row>
    <row r="11" spans="3:20" ht="15">
      <c r="C11" s="47" t="s">
        <v>16</v>
      </c>
      <c r="D11" s="48" t="s">
        <v>17</v>
      </c>
      <c r="E11" s="49">
        <v>0.4</v>
      </c>
      <c r="F11" s="50">
        <v>13.4</v>
      </c>
      <c r="G11" s="51">
        <v>10.7</v>
      </c>
      <c r="H11" s="41">
        <f aca="true" t="shared" si="0" ref="H11:H48">10*(6-LN(7.7/G11^0.68))</f>
        <v>55.70545415338507</v>
      </c>
      <c r="I11" s="52">
        <v>32</v>
      </c>
      <c r="J11" s="49">
        <v>69</v>
      </c>
      <c r="K11" s="51">
        <v>34.9</v>
      </c>
      <c r="L11" s="43">
        <f aca="true" t="shared" si="1" ref="L11:L48">10*(6-LN(48/K11))</f>
        <v>56.812858183004906</v>
      </c>
      <c r="M11"/>
      <c r="N11" s="53"/>
      <c r="O11" s="54"/>
      <c r="P11" s="54"/>
      <c r="Q11" s="55"/>
      <c r="R11" s="54"/>
      <c r="S11"/>
      <c r="T11" s="11"/>
    </row>
    <row r="12" spans="3:20" ht="15">
      <c r="C12" s="47" t="s">
        <v>18</v>
      </c>
      <c r="D12" s="48" t="s">
        <v>19</v>
      </c>
      <c r="E12" s="49">
        <v>7</v>
      </c>
      <c r="F12" s="50">
        <v>28.7</v>
      </c>
      <c r="G12" s="51">
        <v>14.3</v>
      </c>
      <c r="H12" s="41">
        <f t="shared" si="0"/>
        <v>57.67756156481148</v>
      </c>
      <c r="I12" s="52">
        <v>75</v>
      </c>
      <c r="J12" s="49">
        <v>232</v>
      </c>
      <c r="K12" s="51">
        <v>187.8</v>
      </c>
      <c r="L12" s="43">
        <f t="shared" si="1"/>
        <v>73.64176555866271</v>
      </c>
      <c r="M12"/>
      <c r="N12" s="53"/>
      <c r="O12" s="54"/>
      <c r="P12" s="54"/>
      <c r="Q12" s="55"/>
      <c r="R12" s="54"/>
      <c r="S12"/>
      <c r="T12" s="11"/>
    </row>
    <row r="13" spans="3:20" ht="15">
      <c r="C13" s="47" t="s">
        <v>20</v>
      </c>
      <c r="D13" s="48" t="s">
        <v>21</v>
      </c>
      <c r="E13" s="49">
        <v>0.2</v>
      </c>
      <c r="F13" s="50">
        <v>2.2</v>
      </c>
      <c r="G13" s="51">
        <v>1.8</v>
      </c>
      <c r="H13" s="41">
        <f t="shared" si="0"/>
        <v>43.584746032738025</v>
      </c>
      <c r="I13" s="52">
        <v>16</v>
      </c>
      <c r="J13" s="49">
        <v>79</v>
      </c>
      <c r="K13" s="51">
        <v>17.4</v>
      </c>
      <c r="L13" s="43">
        <f t="shared" si="1"/>
        <v>49.85269195312593</v>
      </c>
      <c r="M13"/>
      <c r="N13" s="53"/>
      <c r="O13" s="54"/>
      <c r="P13" s="54"/>
      <c r="Q13" s="55"/>
      <c r="R13" s="54"/>
      <c r="S13"/>
      <c r="T13" s="11"/>
    </row>
    <row r="14" spans="3:20" ht="15">
      <c r="C14" s="47" t="s">
        <v>22</v>
      </c>
      <c r="D14" s="48" t="s">
        <v>23</v>
      </c>
      <c r="E14" s="49">
        <v>0.4</v>
      </c>
      <c r="F14" s="50">
        <v>1.6</v>
      </c>
      <c r="G14" s="51">
        <v>0.5</v>
      </c>
      <c r="H14" s="41">
        <f t="shared" si="0"/>
        <v>34.87439588359599</v>
      </c>
      <c r="I14" s="52">
        <v>19</v>
      </c>
      <c r="J14" s="49">
        <v>36</v>
      </c>
      <c r="K14" s="51">
        <v>22.6</v>
      </c>
      <c r="L14" s="43">
        <f t="shared" si="1"/>
        <v>52.467488953703494</v>
      </c>
      <c r="M14"/>
      <c r="N14" s="53"/>
      <c r="O14" s="54"/>
      <c r="P14" s="54"/>
      <c r="Q14" s="55"/>
      <c r="R14" s="54"/>
      <c r="S14"/>
      <c r="T14" s="11"/>
    </row>
    <row r="15" spans="3:20" ht="15">
      <c r="C15" s="47" t="s">
        <v>24</v>
      </c>
      <c r="D15" s="48" t="s">
        <v>25</v>
      </c>
      <c r="E15" s="49">
        <v>8.7</v>
      </c>
      <c r="F15" s="50">
        <v>84.4</v>
      </c>
      <c r="G15" s="51">
        <v>77.6</v>
      </c>
      <c r="H15" s="41">
        <f t="shared" si="0"/>
        <v>69.17845521629</v>
      </c>
      <c r="I15" s="52">
        <v>86</v>
      </c>
      <c r="J15" s="49">
        <v>238</v>
      </c>
      <c r="K15" s="51">
        <v>93.7</v>
      </c>
      <c r="L15" s="43">
        <f t="shared" si="1"/>
        <v>66.68897178336485</v>
      </c>
      <c r="M15"/>
      <c r="N15" s="53"/>
      <c r="O15" s="54"/>
      <c r="P15" s="54"/>
      <c r="Q15" s="55"/>
      <c r="R15" s="54"/>
      <c r="S15"/>
      <c r="T15" s="11"/>
    </row>
    <row r="16" spans="3:20" ht="15">
      <c r="C16" s="47" t="s">
        <v>26</v>
      </c>
      <c r="D16" s="48" t="s">
        <v>21</v>
      </c>
      <c r="E16" s="49">
        <v>53</v>
      </c>
      <c r="F16" s="50">
        <v>6.3</v>
      </c>
      <c r="G16" s="51">
        <v>3.8</v>
      </c>
      <c r="H16" s="41">
        <f t="shared" si="0"/>
        <v>48.66580396518353</v>
      </c>
      <c r="I16" s="52">
        <v>0.08</v>
      </c>
      <c r="J16" s="49">
        <v>168</v>
      </c>
      <c r="K16" s="51">
        <v>58.7</v>
      </c>
      <c r="L16" s="43">
        <f t="shared" si="1"/>
        <v>62.0123871592616</v>
      </c>
      <c r="M16"/>
      <c r="N16" s="53"/>
      <c r="O16" s="54"/>
      <c r="P16" s="54"/>
      <c r="Q16" s="55"/>
      <c r="R16" s="54"/>
      <c r="S16"/>
      <c r="T16" s="11"/>
    </row>
    <row r="17" spans="3:20" ht="15" customHeight="1">
      <c r="C17" s="47" t="s">
        <v>73</v>
      </c>
      <c r="D17" s="48" t="s">
        <v>74</v>
      </c>
      <c r="E17" s="49">
        <v>0.3</v>
      </c>
      <c r="F17" s="50">
        <v>1.8</v>
      </c>
      <c r="G17" s="51">
        <v>1.5</v>
      </c>
      <c r="H17" s="41">
        <f t="shared" si="0"/>
        <v>42.344959446539136</v>
      </c>
      <c r="I17" s="52">
        <v>27</v>
      </c>
      <c r="J17" s="49">
        <v>43</v>
      </c>
      <c r="K17" s="51">
        <v>35.9</v>
      </c>
      <c r="L17" s="43">
        <f t="shared" si="1"/>
        <v>57.09536284586342</v>
      </c>
      <c r="M17"/>
      <c r="N17" s="53"/>
      <c r="O17" s="54"/>
      <c r="P17" s="54"/>
      <c r="Q17" s="55"/>
      <c r="R17" s="54"/>
      <c r="S17"/>
      <c r="T17" s="11"/>
    </row>
    <row r="18" spans="3:20" ht="15">
      <c r="C18" s="47" t="s">
        <v>62</v>
      </c>
      <c r="D18" s="48" t="s">
        <v>63</v>
      </c>
      <c r="E18" s="49">
        <v>0.3</v>
      </c>
      <c r="F18" s="50">
        <v>1.2</v>
      </c>
      <c r="G18" s="51">
        <v>0.6</v>
      </c>
      <c r="H18" s="41">
        <f t="shared" si="0"/>
        <v>36.11418246979488</v>
      </c>
      <c r="I18" s="52">
        <v>27</v>
      </c>
      <c r="J18" s="49">
        <v>39</v>
      </c>
      <c r="K18" s="51">
        <v>39</v>
      </c>
      <c r="L18" s="43">
        <f t="shared" si="1"/>
        <v>57.923606352217554</v>
      </c>
      <c r="M18"/>
      <c r="N18" s="53"/>
      <c r="O18" s="54"/>
      <c r="P18" s="54"/>
      <c r="Q18" s="55"/>
      <c r="R18" s="54"/>
      <c r="S18"/>
      <c r="T18" s="11"/>
    </row>
    <row r="19" spans="3:20" ht="15">
      <c r="C19" s="47" t="s">
        <v>27</v>
      </c>
      <c r="D19" s="48" t="s">
        <v>17</v>
      </c>
      <c r="E19" s="49">
        <v>0.13</v>
      </c>
      <c r="F19" s="50">
        <v>1.4</v>
      </c>
      <c r="G19" s="51">
        <v>0.4</v>
      </c>
      <c r="H19" s="41">
        <f t="shared" si="0"/>
        <v>33.35701973465936</v>
      </c>
      <c r="I19" s="52">
        <v>6</v>
      </c>
      <c r="J19" s="49">
        <v>46</v>
      </c>
      <c r="K19" s="51">
        <v>8.8</v>
      </c>
      <c r="L19" s="43">
        <f t="shared" si="1"/>
        <v>43.035507105762704</v>
      </c>
      <c r="M19"/>
      <c r="N19" s="53"/>
      <c r="O19" s="54"/>
      <c r="P19" s="54"/>
      <c r="Q19" s="55"/>
      <c r="R19" s="54"/>
      <c r="S19"/>
      <c r="T19" s="11"/>
    </row>
    <row r="20" spans="3:20" ht="15">
      <c r="C20" s="47" t="s">
        <v>64</v>
      </c>
      <c r="D20" s="48" t="s">
        <v>65</v>
      </c>
      <c r="E20" s="49">
        <v>0</v>
      </c>
      <c r="F20" s="50">
        <v>0</v>
      </c>
      <c r="G20" s="51" t="s">
        <v>71</v>
      </c>
      <c r="H20" s="41" t="s">
        <v>61</v>
      </c>
      <c r="I20" s="52">
        <v>89</v>
      </c>
      <c r="J20" s="49">
        <v>89</v>
      </c>
      <c r="K20" s="51" t="s">
        <v>71</v>
      </c>
      <c r="L20" s="43" t="s">
        <v>61</v>
      </c>
      <c r="M20"/>
      <c r="N20" s="53"/>
      <c r="O20" s="54"/>
      <c r="P20" s="54"/>
      <c r="Q20" s="55"/>
      <c r="R20" s="54"/>
      <c r="S20"/>
      <c r="T20" s="11"/>
    </row>
    <row r="21" spans="3:20" ht="15">
      <c r="C21" s="47" t="s">
        <v>75</v>
      </c>
      <c r="D21" s="48" t="s">
        <v>19</v>
      </c>
      <c r="E21" s="49">
        <v>2.7</v>
      </c>
      <c r="F21" s="50">
        <v>5.3</v>
      </c>
      <c r="G21" s="51">
        <v>3.8</v>
      </c>
      <c r="H21" s="41">
        <f t="shared" si="0"/>
        <v>48.66580396518353</v>
      </c>
      <c r="I21" s="52">
        <v>0</v>
      </c>
      <c r="J21" s="49">
        <v>0</v>
      </c>
      <c r="K21" s="51">
        <v>0</v>
      </c>
      <c r="L21" s="43">
        <v>0</v>
      </c>
      <c r="M21"/>
      <c r="N21" s="53"/>
      <c r="O21" s="54"/>
      <c r="P21" s="54"/>
      <c r="Q21" s="55"/>
      <c r="R21" s="54"/>
      <c r="S21"/>
      <c r="T21" s="11"/>
    </row>
    <row r="22" spans="3:20" ht="15">
      <c r="C22" s="47" t="s">
        <v>28</v>
      </c>
      <c r="D22" s="48" t="s">
        <v>29</v>
      </c>
      <c r="E22" s="49">
        <v>2.6</v>
      </c>
      <c r="F22" s="50">
        <v>6.1</v>
      </c>
      <c r="G22" s="51">
        <v>3</v>
      </c>
      <c r="H22" s="41">
        <f t="shared" si="0"/>
        <v>47.05836027434677</v>
      </c>
      <c r="I22" s="52">
        <v>35</v>
      </c>
      <c r="J22" s="49">
        <v>132</v>
      </c>
      <c r="K22" s="51">
        <v>35</v>
      </c>
      <c r="L22" s="43">
        <f t="shared" si="1"/>
        <v>56.841470505815224</v>
      </c>
      <c r="M22"/>
      <c r="N22" s="53"/>
      <c r="O22" s="54"/>
      <c r="P22" s="54"/>
      <c r="Q22" s="55"/>
      <c r="R22" s="54"/>
      <c r="S22"/>
      <c r="T22" s="11"/>
    </row>
    <row r="23" spans="3:20" ht="15">
      <c r="C23" s="47" t="s">
        <v>30</v>
      </c>
      <c r="D23" s="48" t="s">
        <v>31</v>
      </c>
      <c r="E23" s="49">
        <v>0.58</v>
      </c>
      <c r="F23" s="50">
        <v>1.8</v>
      </c>
      <c r="G23" s="51">
        <v>1.9</v>
      </c>
      <c r="H23" s="41">
        <f t="shared" si="0"/>
        <v>43.952403137375896</v>
      </c>
      <c r="I23" s="52">
        <v>0.016</v>
      </c>
      <c r="J23" s="49">
        <v>59</v>
      </c>
      <c r="K23" s="51">
        <v>0</v>
      </c>
      <c r="L23" s="43">
        <v>0</v>
      </c>
      <c r="M23"/>
      <c r="N23" s="53"/>
      <c r="O23" s="54"/>
      <c r="P23" s="54"/>
      <c r="Q23" s="55"/>
      <c r="R23" s="54"/>
      <c r="S23"/>
      <c r="T23" s="11"/>
    </row>
    <row r="24" spans="3:20" ht="15">
      <c r="C24" s="47" t="s">
        <v>32</v>
      </c>
      <c r="D24" s="48" t="s">
        <v>25</v>
      </c>
      <c r="E24" s="49">
        <v>3.2</v>
      </c>
      <c r="F24" s="50">
        <v>19.2</v>
      </c>
      <c r="G24" s="51">
        <v>17.9</v>
      </c>
      <c r="H24" s="41">
        <f t="shared" si="0"/>
        <v>59.204441558761246</v>
      </c>
      <c r="I24" s="52">
        <v>65</v>
      </c>
      <c r="J24" s="49">
        <v>103</v>
      </c>
      <c r="K24" s="51">
        <v>90.3</v>
      </c>
      <c r="L24" s="43">
        <f t="shared" si="1"/>
        <v>66.3193644951505</v>
      </c>
      <c r="M24"/>
      <c r="N24" s="53"/>
      <c r="O24" s="54"/>
      <c r="P24" s="54"/>
      <c r="Q24" s="55"/>
      <c r="R24" s="54"/>
      <c r="S24"/>
      <c r="T24" s="11"/>
    </row>
    <row r="25" spans="3:20" ht="15">
      <c r="C25" s="47" t="s">
        <v>32</v>
      </c>
      <c r="D25" s="48" t="s">
        <v>33</v>
      </c>
      <c r="E25" s="49">
        <v>3.2</v>
      </c>
      <c r="F25" s="50">
        <v>29.8</v>
      </c>
      <c r="G25" s="51">
        <v>23.5</v>
      </c>
      <c r="H25" s="41">
        <f t="shared" si="0"/>
        <v>61.055399575224385</v>
      </c>
      <c r="I25" s="52">
        <v>71</v>
      </c>
      <c r="J25" s="49">
        <v>79</v>
      </c>
      <c r="K25" s="51">
        <v>72.5</v>
      </c>
      <c r="L25" s="43">
        <f>10*(6-LN(48/K25))</f>
        <v>64.12385550952737</v>
      </c>
      <c r="M25"/>
      <c r="N25" s="53"/>
      <c r="O25" s="54"/>
      <c r="P25" s="54"/>
      <c r="Q25" s="55"/>
      <c r="R25" s="54"/>
      <c r="S25"/>
      <c r="T25" s="11"/>
    </row>
    <row r="26" spans="3:20" ht="15">
      <c r="C26" s="47" t="s">
        <v>34</v>
      </c>
      <c r="D26" s="48" t="s">
        <v>35</v>
      </c>
      <c r="E26" s="49">
        <v>0.04</v>
      </c>
      <c r="F26" s="50">
        <v>2.3</v>
      </c>
      <c r="G26" s="51">
        <v>1.9</v>
      </c>
      <c r="H26" s="41">
        <f t="shared" si="0"/>
        <v>43.952403137375896</v>
      </c>
      <c r="I26" s="52">
        <v>0.04</v>
      </c>
      <c r="J26" s="49">
        <v>40</v>
      </c>
      <c r="K26" s="51">
        <v>26</v>
      </c>
      <c r="L26" s="43">
        <f t="shared" si="1"/>
        <v>53.86895527113591</v>
      </c>
      <c r="M26"/>
      <c r="N26" s="53"/>
      <c r="O26" s="54"/>
      <c r="P26" s="54"/>
      <c r="Q26" s="55"/>
      <c r="R26" s="54"/>
      <c r="S26"/>
      <c r="T26" s="11"/>
    </row>
    <row r="27" spans="3:20" ht="15">
      <c r="C27" s="47" t="s">
        <v>36</v>
      </c>
      <c r="D27" s="48" t="s">
        <v>37</v>
      </c>
      <c r="E27" s="49">
        <v>0.25</v>
      </c>
      <c r="F27" s="50">
        <v>11.9</v>
      </c>
      <c r="G27" s="51">
        <v>9.9</v>
      </c>
      <c r="H27" s="41">
        <f t="shared" si="0"/>
        <v>55.177033059959314</v>
      </c>
      <c r="I27" s="52">
        <v>29</v>
      </c>
      <c r="J27" s="49">
        <v>69</v>
      </c>
      <c r="K27" s="51">
        <v>33.2</v>
      </c>
      <c r="L27" s="43">
        <f t="shared" si="1"/>
        <v>56.31348865014552</v>
      </c>
      <c r="M27"/>
      <c r="N27" s="53"/>
      <c r="O27" s="54"/>
      <c r="P27" s="54"/>
      <c r="Q27" s="55"/>
      <c r="R27" s="54"/>
      <c r="S27"/>
      <c r="T27" s="11"/>
    </row>
    <row r="28" spans="3:20" ht="15">
      <c r="C28" s="47" t="s">
        <v>38</v>
      </c>
      <c r="D28" s="48" t="s">
        <v>39</v>
      </c>
      <c r="E28" s="49">
        <v>0.42</v>
      </c>
      <c r="F28" s="50">
        <v>27.5</v>
      </c>
      <c r="G28" s="51">
        <v>19.5</v>
      </c>
      <c r="H28" s="41">
        <f t="shared" si="0"/>
        <v>59.78661507727759</v>
      </c>
      <c r="I28" s="52">
        <v>19</v>
      </c>
      <c r="J28" s="49">
        <v>66</v>
      </c>
      <c r="K28" s="51">
        <v>25.8</v>
      </c>
      <c r="L28" s="43">
        <f t="shared" si="1"/>
        <v>53.79173481019681</v>
      </c>
      <c r="M28"/>
      <c r="N28" s="53"/>
      <c r="O28" s="54"/>
      <c r="P28" s="54"/>
      <c r="Q28" s="55"/>
      <c r="R28" s="54"/>
      <c r="S28"/>
      <c r="T28" s="11"/>
    </row>
    <row r="29" spans="3:20" ht="15">
      <c r="C29" s="47" t="s">
        <v>40</v>
      </c>
      <c r="D29" s="48" t="s">
        <v>41</v>
      </c>
      <c r="E29" s="49">
        <v>0.85</v>
      </c>
      <c r="F29" s="50">
        <v>11.4</v>
      </c>
      <c r="G29" s="51">
        <v>9.7</v>
      </c>
      <c r="H29" s="41">
        <f t="shared" si="0"/>
        <v>55.038252732867115</v>
      </c>
      <c r="I29" s="52">
        <v>37</v>
      </c>
      <c r="J29" s="49">
        <v>92</v>
      </c>
      <c r="K29" s="51">
        <v>53.4</v>
      </c>
      <c r="L29" s="43">
        <f t="shared" si="1"/>
        <v>61.06609735058258</v>
      </c>
      <c r="M29"/>
      <c r="N29" s="53"/>
      <c r="O29" s="54"/>
      <c r="P29" s="54"/>
      <c r="Q29" s="55"/>
      <c r="R29" s="54"/>
      <c r="S29"/>
      <c r="T29" s="11"/>
    </row>
    <row r="30" spans="3:20" ht="15">
      <c r="C30" s="47" t="s">
        <v>42</v>
      </c>
      <c r="D30" s="48" t="s">
        <v>43</v>
      </c>
      <c r="E30" s="49">
        <v>0</v>
      </c>
      <c r="F30" s="50">
        <v>7.1</v>
      </c>
      <c r="G30" s="51">
        <v>7.1</v>
      </c>
      <c r="H30" s="41">
        <f t="shared" si="0"/>
        <v>52.91644124292506</v>
      </c>
      <c r="I30" s="52">
        <v>24</v>
      </c>
      <c r="J30" s="49">
        <v>77</v>
      </c>
      <c r="K30" s="51">
        <v>37.6</v>
      </c>
      <c r="L30" s="43">
        <f t="shared" si="1"/>
        <v>57.55803039487958</v>
      </c>
      <c r="M30"/>
      <c r="N30" s="53"/>
      <c r="O30" s="54"/>
      <c r="P30" s="54"/>
      <c r="Q30" s="55"/>
      <c r="R30" s="54"/>
      <c r="S30"/>
      <c r="T30" s="11"/>
    </row>
    <row r="31" spans="3:20" ht="15">
      <c r="C31" s="47" t="s">
        <v>44</v>
      </c>
      <c r="D31" s="48" t="s">
        <v>23</v>
      </c>
      <c r="E31" s="49">
        <v>0.58</v>
      </c>
      <c r="F31" s="50">
        <v>1.5</v>
      </c>
      <c r="G31" s="51">
        <v>0.9</v>
      </c>
      <c r="H31" s="41">
        <f t="shared" si="0"/>
        <v>38.8713452049304</v>
      </c>
      <c r="I31" s="52">
        <v>22</v>
      </c>
      <c r="J31" s="49">
        <v>40</v>
      </c>
      <c r="K31" s="51">
        <v>29.7</v>
      </c>
      <c r="L31" s="43">
        <f t="shared" si="1"/>
        <v>55.19946034900763</v>
      </c>
      <c r="M31"/>
      <c r="N31" s="53"/>
      <c r="O31" s="54"/>
      <c r="P31" s="54"/>
      <c r="Q31" s="55"/>
      <c r="R31" s="54"/>
      <c r="S31"/>
      <c r="T31" s="11"/>
    </row>
    <row r="32" spans="3:20" ht="15">
      <c r="C32" s="47" t="s">
        <v>76</v>
      </c>
      <c r="D32" s="48" t="s">
        <v>39</v>
      </c>
      <c r="E32" s="49">
        <v>0.2</v>
      </c>
      <c r="F32" s="50">
        <v>2.4</v>
      </c>
      <c r="G32" s="51">
        <v>2.3</v>
      </c>
      <c r="H32" s="41">
        <f t="shared" si="0"/>
        <v>45.251578747362316</v>
      </c>
      <c r="I32" s="52">
        <v>26</v>
      </c>
      <c r="J32" s="49">
        <v>102</v>
      </c>
      <c r="K32" s="51">
        <v>30.6</v>
      </c>
      <c r="L32" s="43">
        <f t="shared" si="1"/>
        <v>55.49798998050444</v>
      </c>
      <c r="M32"/>
      <c r="N32" s="53"/>
      <c r="O32" s="54"/>
      <c r="P32" s="54"/>
      <c r="Q32" s="55"/>
      <c r="R32" s="54"/>
      <c r="S32"/>
      <c r="T32" s="11"/>
    </row>
    <row r="33" spans="3:20" ht="15">
      <c r="C33" s="47" t="s">
        <v>45</v>
      </c>
      <c r="D33" s="48" t="s">
        <v>15</v>
      </c>
      <c r="E33" s="49">
        <v>0.47</v>
      </c>
      <c r="F33" s="50">
        <v>0.5</v>
      </c>
      <c r="G33" s="51">
        <v>0.5</v>
      </c>
      <c r="H33" s="41">
        <f t="shared" si="0"/>
        <v>34.87439588359599</v>
      </c>
      <c r="I33" s="52">
        <v>10</v>
      </c>
      <c r="J33" s="49">
        <v>38</v>
      </c>
      <c r="K33" s="51">
        <v>12.6</v>
      </c>
      <c r="L33" s="43">
        <f t="shared" si="1"/>
        <v>46.624958030495414</v>
      </c>
      <c r="M33"/>
      <c r="N33" s="53"/>
      <c r="O33" s="54"/>
      <c r="P33" s="54"/>
      <c r="Q33" s="55"/>
      <c r="R33" s="54"/>
      <c r="S33"/>
      <c r="T33" s="11"/>
    </row>
    <row r="34" spans="3:20" ht="15">
      <c r="C34" s="47" t="s">
        <v>66</v>
      </c>
      <c r="D34" s="48" t="s">
        <v>39</v>
      </c>
      <c r="E34" s="49">
        <v>3.3</v>
      </c>
      <c r="F34" s="50">
        <v>3.3</v>
      </c>
      <c r="G34" s="51">
        <v>3.3</v>
      </c>
      <c r="H34" s="41">
        <f t="shared" si="0"/>
        <v>47.70646949701617</v>
      </c>
      <c r="I34" s="52">
        <v>23</v>
      </c>
      <c r="J34" s="49">
        <v>42</v>
      </c>
      <c r="K34" s="51">
        <v>31.1</v>
      </c>
      <c r="L34" s="43">
        <f t="shared" si="1"/>
        <v>55.66006808277297</v>
      </c>
      <c r="M34"/>
      <c r="N34" s="53"/>
      <c r="O34" s="54"/>
      <c r="P34" s="54"/>
      <c r="Q34" s="55"/>
      <c r="R34" s="54"/>
      <c r="S34"/>
      <c r="T34" s="11"/>
    </row>
    <row r="35" spans="3:20" ht="15" customHeight="1">
      <c r="C35" s="47" t="s">
        <v>46</v>
      </c>
      <c r="D35" s="48" t="s">
        <v>43</v>
      </c>
      <c r="E35" s="49">
        <v>10.47</v>
      </c>
      <c r="F35" s="50">
        <v>12.6</v>
      </c>
      <c r="G35" s="51">
        <v>11.55</v>
      </c>
      <c r="H35" s="41">
        <f t="shared" si="0"/>
        <v>56.22525768278468</v>
      </c>
      <c r="I35" s="52">
        <v>29</v>
      </c>
      <c r="J35" s="49">
        <v>79</v>
      </c>
      <c r="K35" s="51">
        <v>47.3</v>
      </c>
      <c r="L35" s="43">
        <f t="shared" si="1"/>
        <v>59.85309284589996</v>
      </c>
      <c r="M35"/>
      <c r="N35" s="53"/>
      <c r="O35" s="54"/>
      <c r="P35" s="54"/>
      <c r="Q35" s="55"/>
      <c r="R35" s="54"/>
      <c r="S35"/>
      <c r="T35" s="11"/>
    </row>
    <row r="36" spans="3:20" ht="15" customHeight="1">
      <c r="C36" s="47" t="s">
        <v>47</v>
      </c>
      <c r="D36" s="48" t="s">
        <v>48</v>
      </c>
      <c r="E36" s="49">
        <v>1.04</v>
      </c>
      <c r="F36" s="50">
        <v>27.5</v>
      </c>
      <c r="G36" s="51">
        <v>27.5</v>
      </c>
      <c r="H36" s="41">
        <f t="shared" si="0"/>
        <v>62.12426154317679</v>
      </c>
      <c r="I36" s="52">
        <v>42</v>
      </c>
      <c r="J36" s="49">
        <v>70</v>
      </c>
      <c r="K36" s="51">
        <v>54.2</v>
      </c>
      <c r="L36" s="43">
        <f t="shared" si="1"/>
        <v>61.2147989753771</v>
      </c>
      <c r="M36"/>
      <c r="N36" s="53"/>
      <c r="O36" s="54"/>
      <c r="P36" s="54"/>
      <c r="Q36" s="55"/>
      <c r="R36" s="54"/>
      <c r="S36"/>
      <c r="T36" s="11"/>
    </row>
    <row r="37" spans="3:20" ht="15" customHeight="1">
      <c r="C37" s="47" t="s">
        <v>49</v>
      </c>
      <c r="D37" s="48" t="s">
        <v>23</v>
      </c>
      <c r="E37" s="49">
        <v>0.52</v>
      </c>
      <c r="F37" s="50">
        <v>1.1</v>
      </c>
      <c r="G37" s="51">
        <v>0.8</v>
      </c>
      <c r="H37" s="41">
        <f t="shared" si="0"/>
        <v>38.07042056246699</v>
      </c>
      <c r="I37" s="52">
        <v>19</v>
      </c>
      <c r="J37" s="49">
        <v>43</v>
      </c>
      <c r="K37" s="51">
        <v>28.6</v>
      </c>
      <c r="L37" s="56">
        <f t="shared" si="1"/>
        <v>54.82205706917916</v>
      </c>
      <c r="M37"/>
      <c r="N37" s="53"/>
      <c r="O37" s="54"/>
      <c r="P37" s="54"/>
      <c r="Q37" s="55"/>
      <c r="R37" s="54"/>
      <c r="S37"/>
      <c r="T37" s="11"/>
    </row>
    <row r="38" spans="3:20" ht="15">
      <c r="C38" s="47" t="s">
        <v>50</v>
      </c>
      <c r="D38" s="48" t="s">
        <v>23</v>
      </c>
      <c r="E38" s="49">
        <v>1.8</v>
      </c>
      <c r="F38" s="50">
        <v>1.8</v>
      </c>
      <c r="G38" s="51">
        <v>1.8</v>
      </c>
      <c r="H38" s="41">
        <f t="shared" si="0"/>
        <v>43.584746032738025</v>
      </c>
      <c r="I38" s="52">
        <v>10</v>
      </c>
      <c r="J38" s="49">
        <v>30</v>
      </c>
      <c r="K38" s="51">
        <v>17.3</v>
      </c>
      <c r="L38" s="43">
        <f t="shared" si="1"/>
        <v>49.79505490595842</v>
      </c>
      <c r="M38"/>
      <c r="N38" s="53"/>
      <c r="O38" s="54"/>
      <c r="P38" s="54"/>
      <c r="Q38" s="55"/>
      <c r="R38" s="54"/>
      <c r="S38"/>
      <c r="T38" s="11"/>
    </row>
    <row r="39" spans="3:20" ht="15">
      <c r="C39" s="47" t="s">
        <v>51</v>
      </c>
      <c r="D39" s="48" t="s">
        <v>21</v>
      </c>
      <c r="E39" s="49" t="s">
        <v>71</v>
      </c>
      <c r="F39" s="50" t="s">
        <v>71</v>
      </c>
      <c r="G39" s="51" t="s">
        <v>71</v>
      </c>
      <c r="H39" s="41" t="s">
        <v>61</v>
      </c>
      <c r="I39" s="52">
        <v>65</v>
      </c>
      <c r="J39" s="49">
        <v>77</v>
      </c>
      <c r="K39" s="51" t="s">
        <v>71</v>
      </c>
      <c r="L39" s="43" t="s">
        <v>61</v>
      </c>
      <c r="M39"/>
      <c r="N39" s="53"/>
      <c r="O39" s="54"/>
      <c r="P39" s="54"/>
      <c r="Q39" s="55"/>
      <c r="R39" s="54"/>
      <c r="S39"/>
      <c r="T39" s="11"/>
    </row>
    <row r="40" spans="3:20" ht="15">
      <c r="C40" s="47" t="s">
        <v>52</v>
      </c>
      <c r="D40" s="48" t="s">
        <v>21</v>
      </c>
      <c r="E40" s="49">
        <v>15</v>
      </c>
      <c r="F40" s="50">
        <v>0.8</v>
      </c>
      <c r="G40" s="51">
        <v>11.6</v>
      </c>
      <c r="H40" s="41">
        <f t="shared" si="0"/>
        <v>56.254631378567396</v>
      </c>
      <c r="I40" s="52">
        <v>56</v>
      </c>
      <c r="J40" s="49">
        <v>82</v>
      </c>
      <c r="K40" s="51">
        <v>57</v>
      </c>
      <c r="L40" s="43">
        <f t="shared" si="1"/>
        <v>61.7185025692666</v>
      </c>
      <c r="M40"/>
      <c r="N40" s="53"/>
      <c r="O40" s="54"/>
      <c r="P40" s="54"/>
      <c r="Q40" s="55"/>
      <c r="R40" s="54"/>
      <c r="S40"/>
      <c r="T40" s="11"/>
    </row>
    <row r="41" spans="3:20" ht="15">
      <c r="C41" s="47" t="s">
        <v>52</v>
      </c>
      <c r="D41" s="48" t="s">
        <v>15</v>
      </c>
      <c r="E41" s="49">
        <v>1.9</v>
      </c>
      <c r="F41" s="50">
        <v>2</v>
      </c>
      <c r="G41" s="51">
        <v>2</v>
      </c>
      <c r="H41" s="41">
        <f t="shared" si="0"/>
        <v>44.30119753921125</v>
      </c>
      <c r="I41" s="52">
        <v>36</v>
      </c>
      <c r="J41" s="49">
        <v>39</v>
      </c>
      <c r="K41" s="51">
        <v>37.5</v>
      </c>
      <c r="L41" s="43">
        <f t="shared" si="1"/>
        <v>57.53139922068474</v>
      </c>
      <c r="M41"/>
      <c r="N41" s="53"/>
      <c r="O41" s="54"/>
      <c r="P41" s="54"/>
      <c r="Q41" s="55"/>
      <c r="R41" s="54"/>
      <c r="S41"/>
      <c r="T41" s="11"/>
    </row>
    <row r="42" spans="3:20" ht="15">
      <c r="C42" s="47" t="s">
        <v>53</v>
      </c>
      <c r="D42" s="48" t="s">
        <v>43</v>
      </c>
      <c r="E42" s="49">
        <v>0.8</v>
      </c>
      <c r="F42" s="50">
        <v>26.4</v>
      </c>
      <c r="G42" s="51">
        <v>20.4</v>
      </c>
      <c r="H42" s="41">
        <f t="shared" si="0"/>
        <v>60.093434037184785</v>
      </c>
      <c r="I42" s="52">
        <v>56</v>
      </c>
      <c r="J42" s="49">
        <v>64</v>
      </c>
      <c r="K42" s="51">
        <v>56.5</v>
      </c>
      <c r="L42" s="43">
        <f t="shared" si="1"/>
        <v>61.63039627244505</v>
      </c>
      <c r="M42"/>
      <c r="N42" s="53"/>
      <c r="O42" s="54"/>
      <c r="P42" s="54"/>
      <c r="Q42" s="55"/>
      <c r="R42" s="54"/>
      <c r="S42"/>
      <c r="T42" s="11"/>
    </row>
    <row r="43" spans="3:20" ht="15">
      <c r="C43" s="47" t="s">
        <v>54</v>
      </c>
      <c r="D43" s="48" t="s">
        <v>55</v>
      </c>
      <c r="E43" s="49">
        <v>0.2</v>
      </c>
      <c r="F43" s="50">
        <v>3.9</v>
      </c>
      <c r="G43" s="51">
        <v>3.9</v>
      </c>
      <c r="H43" s="41">
        <f t="shared" si="0"/>
        <v>48.842437272725704</v>
      </c>
      <c r="I43" s="52">
        <v>0</v>
      </c>
      <c r="J43" s="49">
        <v>89</v>
      </c>
      <c r="K43" s="51">
        <v>0</v>
      </c>
      <c r="L43" s="43">
        <v>0</v>
      </c>
      <c r="M43"/>
      <c r="N43" s="53"/>
      <c r="O43" s="54"/>
      <c r="P43" s="54"/>
      <c r="Q43" s="55"/>
      <c r="R43" s="54"/>
      <c r="S43"/>
      <c r="T43" s="11"/>
    </row>
    <row r="44" spans="3:20" ht="15">
      <c r="C44" s="47" t="s">
        <v>67</v>
      </c>
      <c r="D44" s="48" t="s">
        <v>63</v>
      </c>
      <c r="E44" s="49">
        <v>0.98</v>
      </c>
      <c r="F44" s="50">
        <v>1</v>
      </c>
      <c r="G44" s="51">
        <v>1</v>
      </c>
      <c r="H44" s="41">
        <f t="shared" si="0"/>
        <v>39.58779671140362</v>
      </c>
      <c r="I44" s="52">
        <v>29</v>
      </c>
      <c r="J44" s="49">
        <v>29</v>
      </c>
      <c r="K44" s="51">
        <v>29</v>
      </c>
      <c r="L44" s="43">
        <f t="shared" si="1"/>
        <v>54.96094819078583</v>
      </c>
      <c r="M44"/>
      <c r="N44" s="53"/>
      <c r="O44" s="54"/>
      <c r="P44" s="54"/>
      <c r="Q44" s="55"/>
      <c r="R44" s="54"/>
      <c r="S44"/>
      <c r="T44" s="11"/>
    </row>
    <row r="45" spans="3:20" ht="15">
      <c r="C45" s="47" t="s">
        <v>56</v>
      </c>
      <c r="D45" s="48" t="s">
        <v>21</v>
      </c>
      <c r="E45" s="49">
        <v>0.08</v>
      </c>
      <c r="F45" s="50">
        <v>2.9</v>
      </c>
      <c r="G45" s="51">
        <v>2.5</v>
      </c>
      <c r="H45" s="41">
        <f t="shared" si="0"/>
        <v>45.81857368814788</v>
      </c>
      <c r="I45" s="52">
        <v>0.019</v>
      </c>
      <c r="J45" s="86">
        <v>43</v>
      </c>
      <c r="K45" s="50">
        <v>0.019</v>
      </c>
      <c r="L45" s="43">
        <v>0</v>
      </c>
      <c r="M45"/>
      <c r="N45" s="53"/>
      <c r="O45" s="54"/>
      <c r="P45" s="54"/>
      <c r="Q45" s="55"/>
      <c r="R45" s="54"/>
      <c r="S45"/>
      <c r="T45" s="11"/>
    </row>
    <row r="46" spans="3:20" ht="15">
      <c r="C46" s="47" t="s">
        <v>57</v>
      </c>
      <c r="D46" s="48" t="s">
        <v>21</v>
      </c>
      <c r="E46" s="49">
        <v>0.1</v>
      </c>
      <c r="F46" s="50">
        <v>5.9</v>
      </c>
      <c r="G46" s="51">
        <v>4.9</v>
      </c>
      <c r="H46" s="41">
        <f t="shared" si="0"/>
        <v>50.394596106196374</v>
      </c>
      <c r="I46" s="52">
        <v>42</v>
      </c>
      <c r="J46" s="49">
        <v>76</v>
      </c>
      <c r="K46" s="51">
        <v>45.4</v>
      </c>
      <c r="L46" s="43">
        <f t="shared" si="1"/>
        <v>59.44311094139412</v>
      </c>
      <c r="M46"/>
      <c r="N46" s="53"/>
      <c r="O46" s="54"/>
      <c r="P46" s="54"/>
      <c r="Q46" s="55"/>
      <c r="R46" s="54"/>
      <c r="S46"/>
      <c r="T46" s="11"/>
    </row>
    <row r="47" spans="3:20" ht="15">
      <c r="C47" s="47" t="s">
        <v>58</v>
      </c>
      <c r="D47" s="48" t="s">
        <v>21</v>
      </c>
      <c r="E47" s="49">
        <v>0.8</v>
      </c>
      <c r="F47" s="50">
        <v>5.4</v>
      </c>
      <c r="G47" s="51">
        <v>2.1</v>
      </c>
      <c r="H47" s="41">
        <f t="shared" si="0"/>
        <v>44.63297065556338</v>
      </c>
      <c r="I47" s="52">
        <v>21</v>
      </c>
      <c r="J47" s="49">
        <v>21</v>
      </c>
      <c r="K47" s="51">
        <v>21</v>
      </c>
      <c r="L47" s="43">
        <f t="shared" si="1"/>
        <v>51.73321426815532</v>
      </c>
      <c r="M47"/>
      <c r="N47" s="53"/>
      <c r="O47" s="54"/>
      <c r="P47" s="54"/>
      <c r="Q47" s="55"/>
      <c r="R47" s="54"/>
      <c r="S47"/>
      <c r="T47" s="11"/>
    </row>
    <row r="48" spans="3:20" ht="15.75" thickBot="1">
      <c r="C48" s="57" t="s">
        <v>59</v>
      </c>
      <c r="D48" s="58" t="s">
        <v>15</v>
      </c>
      <c r="E48" s="59">
        <v>0.7</v>
      </c>
      <c r="F48" s="60">
        <v>4.2</v>
      </c>
      <c r="G48" s="61">
        <v>1.7</v>
      </c>
      <c r="H48" s="62">
        <f t="shared" si="0"/>
        <v>43.19606881862637</v>
      </c>
      <c r="I48" s="63">
        <v>9</v>
      </c>
      <c r="J48" s="59">
        <v>56</v>
      </c>
      <c r="K48" s="61">
        <v>14.4</v>
      </c>
      <c r="L48" s="64">
        <f t="shared" si="1"/>
        <v>47.96027195674064</v>
      </c>
      <c r="M48"/>
      <c r="N48" s="53"/>
      <c r="O48" s="54"/>
      <c r="P48" s="54"/>
      <c r="Q48" s="55"/>
      <c r="R48" s="54"/>
      <c r="S48"/>
      <c r="T48" s="11"/>
    </row>
    <row r="49" spans="3:20" ht="15.75" thickTop="1">
      <c r="C49" s="65" t="s">
        <v>72</v>
      </c>
      <c r="D49" s="66" t="s">
        <v>60</v>
      </c>
      <c r="E49" s="67"/>
      <c r="F49" s="68"/>
      <c r="G49" s="68"/>
      <c r="H49" s="69"/>
      <c r="I49" s="70"/>
      <c r="J49" s="71"/>
      <c r="K49" s="71"/>
      <c r="L49" s="72"/>
      <c r="M49"/>
      <c r="S49"/>
      <c r="T49" s="11"/>
    </row>
    <row r="50" spans="3:20" ht="15">
      <c r="C50" s="73"/>
      <c r="D50" s="74" t="s">
        <v>68</v>
      </c>
      <c r="E50" s="75">
        <f aca="true" t="shared" si="2" ref="E50:L50">MIN(E10:E48)</f>
        <v>0</v>
      </c>
      <c r="F50" s="76">
        <f t="shared" si="2"/>
        <v>0</v>
      </c>
      <c r="G50" s="76">
        <f t="shared" si="2"/>
        <v>0.4</v>
      </c>
      <c r="H50" s="77">
        <f t="shared" si="2"/>
        <v>33.35701973465936</v>
      </c>
      <c r="I50" s="76">
        <f t="shared" si="2"/>
        <v>0</v>
      </c>
      <c r="J50" s="76">
        <f t="shared" si="2"/>
        <v>0</v>
      </c>
      <c r="K50" s="76">
        <f t="shared" si="2"/>
        <v>0</v>
      </c>
      <c r="L50" s="78">
        <f t="shared" si="2"/>
        <v>0</v>
      </c>
      <c r="M50"/>
      <c r="S50"/>
      <c r="T50" s="11"/>
    </row>
    <row r="51" spans="3:20" ht="15">
      <c r="C51" s="73"/>
      <c r="D51" s="74" t="s">
        <v>69</v>
      </c>
      <c r="E51" s="75">
        <f aca="true" t="shared" si="3" ref="E51:L51">MAX(E10:E48)</f>
        <v>53</v>
      </c>
      <c r="F51" s="76">
        <f t="shared" si="3"/>
        <v>84.4</v>
      </c>
      <c r="G51" s="76">
        <f t="shared" si="3"/>
        <v>77.6</v>
      </c>
      <c r="H51" s="77">
        <f t="shared" si="3"/>
        <v>69.17845521629</v>
      </c>
      <c r="I51" s="76">
        <f t="shared" si="3"/>
        <v>89</v>
      </c>
      <c r="J51" s="76">
        <f t="shared" si="3"/>
        <v>238</v>
      </c>
      <c r="K51" s="76">
        <f t="shared" si="3"/>
        <v>187.8</v>
      </c>
      <c r="L51" s="78">
        <f t="shared" si="3"/>
        <v>73.64176555866271</v>
      </c>
      <c r="M51"/>
      <c r="S51"/>
      <c r="T51" s="11"/>
    </row>
    <row r="52" spans="3:20" ht="15.75" thickBot="1">
      <c r="C52" s="73"/>
      <c r="D52" s="79" t="s">
        <v>70</v>
      </c>
      <c r="E52" s="80">
        <f aca="true" t="shared" si="4" ref="E52:L52">AVERAGE(E10:E48)</f>
        <v>3.2476315789473684</v>
      </c>
      <c r="F52" s="81">
        <f t="shared" si="4"/>
        <v>9.676315789473684</v>
      </c>
      <c r="G52" s="81">
        <f t="shared" si="4"/>
        <v>8.35</v>
      </c>
      <c r="H52" s="82">
        <f t="shared" si="4"/>
        <v>48.27595497709349</v>
      </c>
      <c r="I52" s="81">
        <f t="shared" si="4"/>
        <v>29.619358974358974</v>
      </c>
      <c r="J52" s="81">
        <f t="shared" si="4"/>
        <v>71.94871794871794</v>
      </c>
      <c r="K52" s="81">
        <f t="shared" si="4"/>
        <v>37.54105405405406</v>
      </c>
      <c r="L52" s="64">
        <f t="shared" si="4"/>
        <v>50.23507555905087</v>
      </c>
      <c r="M52"/>
      <c r="S52"/>
      <c r="T52" s="11"/>
    </row>
    <row r="53" ht="13.5" thickTop="1">
      <c r="M53"/>
    </row>
    <row r="54" ht="12.75">
      <c r="M54"/>
    </row>
    <row r="55" ht="12.75">
      <c r="M55"/>
    </row>
    <row r="56" ht="12.75">
      <c r="M56"/>
    </row>
    <row r="57" ht="12.75">
      <c r="M57"/>
    </row>
    <row r="58" ht="12.75">
      <c r="M58"/>
    </row>
    <row r="59" ht="12.75">
      <c r="M59"/>
    </row>
    <row r="60" ht="12.75">
      <c r="M60"/>
    </row>
    <row r="61" ht="12.75">
      <c r="M61"/>
    </row>
    <row r="62" ht="12.75">
      <c r="M62"/>
    </row>
    <row r="63" ht="12.75">
      <c r="M63"/>
    </row>
    <row r="64" ht="12.75">
      <c r="M64"/>
    </row>
    <row r="65" ht="12.75">
      <c r="M65"/>
    </row>
    <row r="66" ht="12.75">
      <c r="M66"/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  <row r="75" ht="12.75">
      <c r="M75"/>
    </row>
    <row r="76" ht="12.75">
      <c r="M76"/>
    </row>
    <row r="77" ht="12.75">
      <c r="M77"/>
    </row>
    <row r="78" ht="12.75">
      <c r="M78"/>
    </row>
    <row r="79" ht="12.75">
      <c r="M79"/>
    </row>
    <row r="80" ht="12.75">
      <c r="M80"/>
    </row>
    <row r="81" ht="12.75">
      <c r="M81"/>
    </row>
    <row r="82" ht="12.75">
      <c r="M82"/>
    </row>
    <row r="83" ht="12.75">
      <c r="M83"/>
    </row>
    <row r="84" ht="12.75">
      <c r="M84"/>
    </row>
    <row r="85" ht="12.75">
      <c r="M85"/>
    </row>
    <row r="86" ht="12.75">
      <c r="M86"/>
    </row>
    <row r="87" ht="12.75">
      <c r="M87"/>
    </row>
    <row r="88" ht="12.75">
      <c r="M88"/>
    </row>
    <row r="89" ht="12.75">
      <c r="M89"/>
    </row>
    <row r="90" ht="12.75">
      <c r="M90"/>
    </row>
    <row r="91" ht="12.75">
      <c r="M91"/>
    </row>
    <row r="92" ht="12.75">
      <c r="M92"/>
    </row>
    <row r="93" ht="12.75">
      <c r="M93"/>
    </row>
    <row r="94" ht="12.75">
      <c r="M94"/>
    </row>
    <row r="95" ht="12.75">
      <c r="M95"/>
    </row>
    <row r="96" ht="12.75">
      <c r="M96"/>
    </row>
    <row r="97" ht="12.75">
      <c r="M97"/>
    </row>
    <row r="98" ht="12.75">
      <c r="M98"/>
    </row>
    <row r="99" ht="12.75">
      <c r="M99"/>
    </row>
    <row r="100" ht="12.75">
      <c r="M100"/>
    </row>
    <row r="101" ht="12.75">
      <c r="M101"/>
    </row>
    <row r="102" ht="12.75">
      <c r="M102"/>
    </row>
    <row r="103" ht="12.75">
      <c r="M103"/>
    </row>
    <row r="104" ht="12.75">
      <c r="M104"/>
    </row>
    <row r="105" ht="12.75"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  <row r="190" ht="12.75">
      <c r="M190"/>
    </row>
    <row r="191" ht="12.75">
      <c r="M191"/>
    </row>
    <row r="192" ht="12.75">
      <c r="M192"/>
    </row>
    <row r="193" ht="12.75">
      <c r="M193"/>
    </row>
    <row r="194" ht="12.75">
      <c r="M194"/>
    </row>
    <row r="195" ht="12.75">
      <c r="M195"/>
    </row>
    <row r="196" ht="12.75">
      <c r="M196"/>
    </row>
    <row r="197" ht="12.75">
      <c r="M197"/>
    </row>
    <row r="198" ht="12.75">
      <c r="M198"/>
    </row>
    <row r="199" ht="12.75">
      <c r="M199"/>
    </row>
    <row r="200" ht="12.75">
      <c r="M200"/>
    </row>
    <row r="201" ht="12.75">
      <c r="M201"/>
    </row>
    <row r="202" ht="12.75">
      <c r="M202"/>
    </row>
    <row r="203" ht="12.75">
      <c r="M203"/>
    </row>
    <row r="204" ht="12.75">
      <c r="M204"/>
    </row>
    <row r="205" ht="12.75">
      <c r="M205"/>
    </row>
    <row r="206" ht="12.75">
      <c r="M206"/>
    </row>
    <row r="207" ht="12.75">
      <c r="M207"/>
    </row>
    <row r="208" ht="12.75">
      <c r="M208"/>
    </row>
    <row r="209" ht="12.75">
      <c r="M209"/>
    </row>
    <row r="210" ht="12.75">
      <c r="M210"/>
    </row>
    <row r="211" ht="12.75">
      <c r="M211"/>
    </row>
    <row r="212" ht="12.75">
      <c r="M212"/>
    </row>
    <row r="213" ht="12.75">
      <c r="M213"/>
    </row>
    <row r="214" ht="12.75">
      <c r="M214"/>
    </row>
    <row r="215" ht="12.75">
      <c r="M215"/>
    </row>
    <row r="216" ht="12.75">
      <c r="M216"/>
    </row>
    <row r="217" ht="12.75">
      <c r="M217"/>
    </row>
    <row r="218" ht="12.75">
      <c r="M218"/>
    </row>
    <row r="219" ht="12.75">
      <c r="M219"/>
    </row>
    <row r="220" ht="12.75">
      <c r="M220"/>
    </row>
    <row r="221" ht="12.75">
      <c r="M221"/>
    </row>
    <row r="222" ht="12.75">
      <c r="M222"/>
    </row>
    <row r="223" ht="12.75">
      <c r="M223"/>
    </row>
    <row r="224" ht="12.75">
      <c r="M224"/>
    </row>
    <row r="225" ht="12.75">
      <c r="M225"/>
    </row>
    <row r="226" ht="12.75">
      <c r="M226"/>
    </row>
    <row r="227" ht="12.75">
      <c r="M227"/>
    </row>
    <row r="228" ht="12.75">
      <c r="M228"/>
    </row>
    <row r="229" ht="12.75">
      <c r="M229"/>
    </row>
    <row r="230" ht="12.75">
      <c r="M230"/>
    </row>
    <row r="231" ht="12.75">
      <c r="M231"/>
    </row>
    <row r="232" ht="12.75">
      <c r="M232"/>
    </row>
    <row r="233" ht="12.75">
      <c r="M233"/>
    </row>
    <row r="234" ht="12.75">
      <c r="M234"/>
    </row>
    <row r="235" ht="12.75">
      <c r="M235"/>
    </row>
    <row r="236" ht="12.75">
      <c r="M236"/>
    </row>
    <row r="237" ht="12.75">
      <c r="M237"/>
    </row>
    <row r="238" ht="12.75">
      <c r="M238"/>
    </row>
    <row r="239" ht="12.75">
      <c r="M239"/>
    </row>
    <row r="240" ht="12.75">
      <c r="M240"/>
    </row>
    <row r="241" ht="12.75">
      <c r="M241"/>
    </row>
    <row r="242" ht="12.75">
      <c r="M242"/>
    </row>
    <row r="243" ht="12.75">
      <c r="M243"/>
    </row>
    <row r="244" ht="12.75">
      <c r="M244"/>
    </row>
    <row r="245" ht="12.75">
      <c r="M245"/>
    </row>
    <row r="246" ht="12.75">
      <c r="M246"/>
    </row>
    <row r="247" ht="12.75">
      <c r="M247"/>
    </row>
    <row r="248" ht="12.75">
      <c r="M248"/>
    </row>
    <row r="249" ht="12.75">
      <c r="M249"/>
    </row>
    <row r="250" ht="12.75">
      <c r="M250"/>
    </row>
    <row r="251" ht="12.75">
      <c r="M251"/>
    </row>
    <row r="252" ht="12.75">
      <c r="M252"/>
    </row>
    <row r="253" ht="12.75">
      <c r="M253"/>
    </row>
    <row r="254" ht="12.75">
      <c r="M254"/>
    </row>
    <row r="255" ht="12.75">
      <c r="M255"/>
    </row>
    <row r="256" ht="12.75">
      <c r="M256"/>
    </row>
    <row r="257" ht="12.75">
      <c r="M257"/>
    </row>
    <row r="258" ht="12.75">
      <c r="M258"/>
    </row>
    <row r="259" ht="12.75">
      <c r="M259"/>
    </row>
    <row r="260" ht="12.75">
      <c r="M260"/>
    </row>
    <row r="261" ht="12.75">
      <c r="M261"/>
    </row>
    <row r="262" ht="12.75">
      <c r="M262"/>
    </row>
    <row r="263" ht="12.75">
      <c r="M263"/>
    </row>
    <row r="264" ht="12.75">
      <c r="M264"/>
    </row>
    <row r="265" ht="12.75">
      <c r="M265"/>
    </row>
    <row r="266" ht="12.75">
      <c r="M266"/>
    </row>
    <row r="267" ht="12.75">
      <c r="M267"/>
    </row>
    <row r="268" ht="12.75">
      <c r="M268"/>
    </row>
    <row r="269" ht="12.75">
      <c r="M269"/>
    </row>
    <row r="270" ht="12.75">
      <c r="M270"/>
    </row>
    <row r="271" ht="12.75">
      <c r="M271"/>
    </row>
    <row r="272" ht="12.75">
      <c r="M272"/>
    </row>
    <row r="273" ht="12.75">
      <c r="M273"/>
    </row>
    <row r="274" ht="12.75">
      <c r="M274"/>
    </row>
    <row r="275" ht="12.75">
      <c r="M275"/>
    </row>
    <row r="276" ht="12.75">
      <c r="M276"/>
    </row>
    <row r="277" ht="12.75">
      <c r="M277"/>
    </row>
    <row r="278" ht="12.75">
      <c r="M278"/>
    </row>
    <row r="279" ht="12.75">
      <c r="M279"/>
    </row>
    <row r="280" ht="12.75">
      <c r="M280"/>
    </row>
    <row r="281" ht="12.75">
      <c r="M281"/>
    </row>
    <row r="282" ht="12.75">
      <c r="M282"/>
    </row>
    <row r="283" ht="12.75">
      <c r="M283"/>
    </row>
    <row r="284" ht="12.75">
      <c r="M284"/>
    </row>
    <row r="285" ht="12.75">
      <c r="M285"/>
    </row>
    <row r="286" ht="12.75">
      <c r="M286"/>
    </row>
    <row r="287" ht="12.75">
      <c r="M287"/>
    </row>
    <row r="288" ht="12.75">
      <c r="M288"/>
    </row>
    <row r="289" ht="12.75">
      <c r="M289"/>
    </row>
    <row r="290" ht="12.75">
      <c r="M290"/>
    </row>
    <row r="291" ht="12.75">
      <c r="M291"/>
    </row>
    <row r="292" ht="12.75">
      <c r="M292"/>
    </row>
    <row r="293" ht="12.75">
      <c r="M293"/>
    </row>
    <row r="294" ht="12.75">
      <c r="M294"/>
    </row>
    <row r="295" ht="12.75">
      <c r="M295"/>
    </row>
    <row r="296" ht="12.75">
      <c r="M296"/>
    </row>
    <row r="297" ht="12.75">
      <c r="M297"/>
    </row>
    <row r="298" ht="12.75">
      <c r="M298"/>
    </row>
    <row r="299" ht="12.75">
      <c r="M299"/>
    </row>
    <row r="300" ht="12.75">
      <c r="M300"/>
    </row>
    <row r="301" ht="12.75">
      <c r="M301"/>
    </row>
    <row r="302" ht="12.75">
      <c r="M302"/>
    </row>
    <row r="303" ht="12.75">
      <c r="M303"/>
    </row>
    <row r="304" ht="12.75">
      <c r="M304"/>
    </row>
    <row r="305" ht="12.75">
      <c r="M305"/>
    </row>
    <row r="306" ht="12.75">
      <c r="M306"/>
    </row>
    <row r="307" ht="12.75">
      <c r="M307"/>
    </row>
    <row r="308" ht="12.75">
      <c r="M308"/>
    </row>
    <row r="309" ht="12.75">
      <c r="M309"/>
    </row>
    <row r="310" ht="12.75">
      <c r="M310"/>
    </row>
    <row r="311" ht="12.75">
      <c r="M311"/>
    </row>
    <row r="312" ht="12.75">
      <c r="M312"/>
    </row>
    <row r="313" ht="12.75">
      <c r="M313"/>
    </row>
    <row r="314" ht="12.75">
      <c r="M314"/>
    </row>
    <row r="315" ht="12.75">
      <c r="M315"/>
    </row>
    <row r="316" ht="12.75">
      <c r="M316"/>
    </row>
    <row r="317" ht="12.75">
      <c r="M317"/>
    </row>
    <row r="318" ht="12.75">
      <c r="M318"/>
    </row>
    <row r="319" ht="12.75">
      <c r="M319"/>
    </row>
    <row r="320" ht="12.75">
      <c r="M320"/>
    </row>
    <row r="321" ht="12.75">
      <c r="M321"/>
    </row>
    <row r="322" ht="12.75">
      <c r="M322"/>
    </row>
    <row r="323" ht="12.75">
      <c r="M323"/>
    </row>
    <row r="324" ht="12.75">
      <c r="M324"/>
    </row>
    <row r="325" ht="12.75">
      <c r="M325"/>
    </row>
    <row r="326" ht="12.75">
      <c r="M326"/>
    </row>
    <row r="327" ht="12.75">
      <c r="M327"/>
    </row>
    <row r="328" ht="12.75">
      <c r="M328"/>
    </row>
    <row r="329" ht="12.75">
      <c r="M329"/>
    </row>
    <row r="330" ht="12.75">
      <c r="M330"/>
    </row>
    <row r="331" ht="12.75">
      <c r="M331"/>
    </row>
    <row r="332" ht="12.75">
      <c r="M332"/>
    </row>
    <row r="333" ht="12.75">
      <c r="M333"/>
    </row>
    <row r="334" ht="12.75">
      <c r="M334"/>
    </row>
    <row r="335" ht="12.75">
      <c r="M335"/>
    </row>
    <row r="336" ht="12.75">
      <c r="M336"/>
    </row>
    <row r="337" ht="12.75">
      <c r="M337"/>
    </row>
    <row r="338" ht="12.75">
      <c r="M338"/>
    </row>
    <row r="339" ht="12.75">
      <c r="M339"/>
    </row>
    <row r="340" ht="12.75">
      <c r="M340"/>
    </row>
    <row r="341" ht="12.75">
      <c r="M341"/>
    </row>
    <row r="342" ht="12.75">
      <c r="M342"/>
    </row>
    <row r="343" ht="12.75">
      <c r="M343"/>
    </row>
    <row r="344" ht="12.75">
      <c r="M344"/>
    </row>
    <row r="345" ht="12.75">
      <c r="M345"/>
    </row>
    <row r="346" ht="12.75">
      <c r="M346"/>
    </row>
    <row r="347" ht="12.75">
      <c r="M347"/>
    </row>
    <row r="348" ht="12.75">
      <c r="M348"/>
    </row>
    <row r="349" ht="12.75">
      <c r="M349"/>
    </row>
    <row r="350" ht="12.75">
      <c r="M350"/>
    </row>
    <row r="351" ht="12.75">
      <c r="M351"/>
    </row>
    <row r="352" ht="12.75">
      <c r="M352"/>
    </row>
    <row r="353" ht="12.75">
      <c r="M353"/>
    </row>
    <row r="354" ht="12.75">
      <c r="M354"/>
    </row>
    <row r="355" ht="12.75">
      <c r="M355"/>
    </row>
    <row r="356" ht="12.75">
      <c r="M356"/>
    </row>
    <row r="357" ht="12.75">
      <c r="M357"/>
    </row>
    <row r="358" ht="12.75">
      <c r="M358"/>
    </row>
    <row r="359" ht="12.75">
      <c r="M359"/>
    </row>
    <row r="360" ht="12.75">
      <c r="M360"/>
    </row>
    <row r="361" ht="12.75">
      <c r="M361"/>
    </row>
    <row r="362" ht="12.75">
      <c r="M362"/>
    </row>
    <row r="363" ht="12.75">
      <c r="M363"/>
    </row>
    <row r="364" ht="12.75">
      <c r="M364"/>
    </row>
    <row r="365" ht="12.75">
      <c r="M365"/>
    </row>
    <row r="366" ht="12.75">
      <c r="M366"/>
    </row>
    <row r="367" ht="12.75">
      <c r="M367"/>
    </row>
    <row r="368" ht="12.75">
      <c r="M368"/>
    </row>
    <row r="369" ht="12.75">
      <c r="M369"/>
    </row>
    <row r="370" ht="12.75">
      <c r="M370"/>
    </row>
    <row r="371" ht="12.75">
      <c r="M371"/>
    </row>
    <row r="372" ht="12.75">
      <c r="M372"/>
    </row>
    <row r="373" ht="12.75">
      <c r="M373"/>
    </row>
    <row r="374" ht="12.75">
      <c r="M374"/>
    </row>
    <row r="375" ht="12.75">
      <c r="M375"/>
    </row>
    <row r="376" ht="12.75">
      <c r="M376"/>
    </row>
    <row r="377" ht="12.75">
      <c r="M377"/>
    </row>
    <row r="378" ht="12.75">
      <c r="M378"/>
    </row>
    <row r="379" ht="12.75">
      <c r="M379"/>
    </row>
    <row r="380" ht="12.75">
      <c r="M380"/>
    </row>
    <row r="381" ht="12.75">
      <c r="M381"/>
    </row>
    <row r="382" ht="12.75">
      <c r="M382"/>
    </row>
    <row r="383" ht="12.75">
      <c r="M383"/>
    </row>
    <row r="384" ht="12.75">
      <c r="M384"/>
    </row>
    <row r="385" ht="12.75">
      <c r="M385"/>
    </row>
    <row r="386" ht="12.75">
      <c r="M386"/>
    </row>
    <row r="387" ht="12.75">
      <c r="M387"/>
    </row>
    <row r="388" ht="12.75">
      <c r="M388"/>
    </row>
    <row r="389" ht="12.75">
      <c r="M389"/>
    </row>
    <row r="390" ht="12.75">
      <c r="M390"/>
    </row>
    <row r="391" ht="12.75">
      <c r="M391"/>
    </row>
    <row r="392" ht="12.75">
      <c r="M392"/>
    </row>
    <row r="393" ht="12.75">
      <c r="M393"/>
    </row>
    <row r="394" ht="12.75">
      <c r="M394"/>
    </row>
    <row r="395" ht="12.75">
      <c r="M395"/>
    </row>
    <row r="396" ht="12.75">
      <c r="M396"/>
    </row>
    <row r="397" ht="12.75">
      <c r="M397"/>
    </row>
    <row r="398" ht="12.75">
      <c r="M398"/>
    </row>
    <row r="399" ht="12.75">
      <c r="M399"/>
    </row>
    <row r="400" ht="12.75">
      <c r="M400"/>
    </row>
    <row r="401" ht="12.75">
      <c r="M401"/>
    </row>
    <row r="402" ht="12.75">
      <c r="M402"/>
    </row>
    <row r="403" ht="12.75">
      <c r="M403"/>
    </row>
    <row r="404" ht="12.75">
      <c r="M404"/>
    </row>
    <row r="405" ht="12.75">
      <c r="M405"/>
    </row>
    <row r="406" ht="12.75">
      <c r="M406"/>
    </row>
    <row r="407" ht="12.75">
      <c r="M407"/>
    </row>
    <row r="408" ht="12.75">
      <c r="M408"/>
    </row>
    <row r="409" ht="12.75">
      <c r="M409"/>
    </row>
    <row r="410" ht="12.75">
      <c r="M410"/>
    </row>
    <row r="411" ht="12.75">
      <c r="M411"/>
    </row>
    <row r="412" ht="12.75">
      <c r="M412"/>
    </row>
    <row r="413" ht="12.75">
      <c r="M413"/>
    </row>
    <row r="414" ht="12.75">
      <c r="M414"/>
    </row>
    <row r="415" ht="12.75">
      <c r="M415"/>
    </row>
    <row r="416" ht="12.75">
      <c r="M416"/>
    </row>
    <row r="417" ht="12.75">
      <c r="M417"/>
    </row>
    <row r="418" ht="12.75">
      <c r="M418"/>
    </row>
    <row r="419" ht="12.75">
      <c r="M419"/>
    </row>
    <row r="420" ht="12.75">
      <c r="M420"/>
    </row>
    <row r="421" ht="12.75">
      <c r="M421"/>
    </row>
    <row r="422" ht="12.75">
      <c r="M422"/>
    </row>
    <row r="423" ht="12.75">
      <c r="M423"/>
    </row>
    <row r="424" ht="12.75">
      <c r="M424"/>
    </row>
    <row r="425" ht="12.75">
      <c r="M425"/>
    </row>
    <row r="426" ht="12.75">
      <c r="M426"/>
    </row>
    <row r="427" ht="12.75">
      <c r="M427"/>
    </row>
    <row r="428" ht="12.75">
      <c r="M428"/>
    </row>
    <row r="429" ht="12.75">
      <c r="M429"/>
    </row>
    <row r="430" ht="12.75">
      <c r="M430"/>
    </row>
    <row r="431" ht="12.75">
      <c r="M431"/>
    </row>
    <row r="432" ht="12.75">
      <c r="M432"/>
    </row>
    <row r="433" ht="12.75">
      <c r="M433"/>
    </row>
    <row r="434" ht="12.75">
      <c r="M434"/>
    </row>
    <row r="435" ht="12.75">
      <c r="M435"/>
    </row>
    <row r="436" ht="12.75">
      <c r="M436"/>
    </row>
    <row r="437" ht="12.75">
      <c r="M437"/>
    </row>
    <row r="438" ht="12.75">
      <c r="M438"/>
    </row>
    <row r="439" ht="12.75">
      <c r="M439"/>
    </row>
    <row r="440" ht="12.75">
      <c r="M440"/>
    </row>
    <row r="441" ht="12.75">
      <c r="M441"/>
    </row>
    <row r="442" ht="12.75">
      <c r="M442"/>
    </row>
    <row r="443" ht="12.75">
      <c r="M443"/>
    </row>
    <row r="444" ht="12.75">
      <c r="M444"/>
    </row>
    <row r="445" ht="12.75">
      <c r="M445"/>
    </row>
    <row r="446" ht="12.75">
      <c r="M446"/>
    </row>
    <row r="447" ht="12.75">
      <c r="M447"/>
    </row>
    <row r="448" ht="12.75">
      <c r="M448"/>
    </row>
    <row r="449" ht="12.75">
      <c r="M449"/>
    </row>
    <row r="450" ht="12.75">
      <c r="M450"/>
    </row>
    <row r="451" ht="12.75">
      <c r="M451"/>
    </row>
    <row r="452" ht="12.75">
      <c r="M452"/>
    </row>
    <row r="453" ht="12.75">
      <c r="M453"/>
    </row>
    <row r="454" ht="12.75">
      <c r="M454"/>
    </row>
    <row r="455" ht="12.75">
      <c r="M455"/>
    </row>
    <row r="456" ht="12.75">
      <c r="M456"/>
    </row>
    <row r="457" ht="12.75">
      <c r="M457"/>
    </row>
    <row r="458" ht="12.75">
      <c r="M458"/>
    </row>
    <row r="459" ht="12.75">
      <c r="M459"/>
    </row>
    <row r="460" ht="12.75">
      <c r="M460"/>
    </row>
    <row r="461" ht="12.75">
      <c r="M461"/>
    </row>
    <row r="462" ht="12.75">
      <c r="M462"/>
    </row>
    <row r="463" ht="12.75">
      <c r="M463"/>
    </row>
    <row r="464" ht="12.75">
      <c r="M464"/>
    </row>
    <row r="465" ht="12.75">
      <c r="M465"/>
    </row>
    <row r="466" ht="12.75">
      <c r="M466"/>
    </row>
    <row r="467" ht="12.75">
      <c r="M467"/>
    </row>
    <row r="468" ht="12.75">
      <c r="M468"/>
    </row>
    <row r="469" ht="12.75">
      <c r="M469"/>
    </row>
    <row r="470" ht="12.75">
      <c r="M470"/>
    </row>
    <row r="471" ht="12.75">
      <c r="M471"/>
    </row>
    <row r="472" ht="12.75">
      <c r="M472"/>
    </row>
    <row r="473" ht="12.75">
      <c r="M473"/>
    </row>
    <row r="474" ht="12.75">
      <c r="M474"/>
    </row>
    <row r="475" ht="12.75">
      <c r="M475"/>
    </row>
    <row r="476" ht="12.75">
      <c r="M476"/>
    </row>
    <row r="477" ht="12.75">
      <c r="M477"/>
    </row>
    <row r="478" ht="12.75">
      <c r="M478"/>
    </row>
    <row r="479" ht="12.75">
      <c r="M479"/>
    </row>
    <row r="480" ht="12.75">
      <c r="M480"/>
    </row>
    <row r="481" ht="12.75">
      <c r="M481"/>
    </row>
    <row r="482" ht="12.75">
      <c r="M482"/>
    </row>
    <row r="483" ht="12.75">
      <c r="M483"/>
    </row>
    <row r="484" ht="12.75">
      <c r="M484"/>
    </row>
    <row r="485" ht="12.75">
      <c r="M485"/>
    </row>
    <row r="486" ht="12.75">
      <c r="M486"/>
    </row>
    <row r="487" ht="12.75">
      <c r="M487"/>
    </row>
    <row r="488" ht="12.75">
      <c r="M488"/>
    </row>
    <row r="489" ht="12.75">
      <c r="M489"/>
    </row>
    <row r="490" ht="12.75">
      <c r="M490"/>
    </row>
    <row r="491" ht="12.75">
      <c r="M491"/>
    </row>
    <row r="492" ht="12.75">
      <c r="M492"/>
    </row>
    <row r="493" ht="12.75">
      <c r="M493"/>
    </row>
    <row r="494" ht="12.75">
      <c r="M494"/>
    </row>
    <row r="495" ht="12.75">
      <c r="M495"/>
    </row>
    <row r="496" ht="12.75">
      <c r="M496"/>
    </row>
    <row r="497" ht="12.75">
      <c r="M497"/>
    </row>
    <row r="498" ht="12.75">
      <c r="M498"/>
    </row>
    <row r="499" ht="12.75">
      <c r="M499"/>
    </row>
    <row r="500" ht="12.75">
      <c r="M500"/>
    </row>
    <row r="501" ht="12.75">
      <c r="M501"/>
    </row>
    <row r="502" ht="12.75">
      <c r="M502"/>
    </row>
    <row r="503" ht="12.75">
      <c r="M503"/>
    </row>
    <row r="504" ht="12.75">
      <c r="M504"/>
    </row>
    <row r="505" ht="12.75">
      <c r="M505"/>
    </row>
    <row r="506" ht="12.75">
      <c r="M506"/>
    </row>
    <row r="507" ht="12.75">
      <c r="M507"/>
    </row>
    <row r="508" ht="12.75">
      <c r="M508"/>
    </row>
    <row r="509" ht="12.75">
      <c r="M509"/>
    </row>
    <row r="510" ht="12.75">
      <c r="M510"/>
    </row>
    <row r="511" ht="12.75">
      <c r="M511"/>
    </row>
    <row r="512" ht="12.75">
      <c r="M512"/>
    </row>
    <row r="513" ht="12.75">
      <c r="M513"/>
    </row>
    <row r="514" ht="12.75">
      <c r="M514"/>
    </row>
    <row r="515" ht="12.75">
      <c r="M515"/>
    </row>
    <row r="516" ht="12.75">
      <c r="M516"/>
    </row>
    <row r="517" ht="12.75">
      <c r="M517"/>
    </row>
    <row r="518" ht="12.75">
      <c r="M518"/>
    </row>
    <row r="519" ht="12.75">
      <c r="M519"/>
    </row>
    <row r="520" ht="12.75">
      <c r="M520"/>
    </row>
    <row r="521" ht="12.75">
      <c r="M521"/>
    </row>
    <row r="522" ht="12.75">
      <c r="M522"/>
    </row>
    <row r="523" ht="12.75">
      <c r="M523"/>
    </row>
    <row r="524" ht="12.75">
      <c r="M524"/>
    </row>
    <row r="525" ht="12.75">
      <c r="M525"/>
    </row>
    <row r="526" ht="12.75">
      <c r="M526"/>
    </row>
    <row r="527" ht="12.75">
      <c r="M527"/>
    </row>
    <row r="528" ht="12.75">
      <c r="M528"/>
    </row>
    <row r="529" ht="12.75">
      <c r="M529"/>
    </row>
    <row r="530" ht="12.75">
      <c r="M530"/>
    </row>
    <row r="531" ht="12.75">
      <c r="M531"/>
    </row>
    <row r="532" ht="12.75">
      <c r="M532"/>
    </row>
    <row r="533" ht="12.75">
      <c r="M533"/>
    </row>
    <row r="534" ht="12.75">
      <c r="M534"/>
    </row>
    <row r="535" ht="12.75">
      <c r="M535"/>
    </row>
    <row r="536" ht="12.75">
      <c r="M536"/>
    </row>
    <row r="537" ht="12.75">
      <c r="M537"/>
    </row>
    <row r="538" ht="12.75">
      <c r="M538"/>
    </row>
    <row r="539" ht="12.75">
      <c r="M539"/>
    </row>
    <row r="540" ht="12.75">
      <c r="M540"/>
    </row>
    <row r="541" ht="12.75">
      <c r="M541"/>
    </row>
    <row r="542" ht="12.75">
      <c r="M542"/>
    </row>
    <row r="543" ht="12.75">
      <c r="M543"/>
    </row>
    <row r="544" ht="12.75">
      <c r="M544"/>
    </row>
    <row r="545" ht="12.75">
      <c r="M545"/>
    </row>
    <row r="546" ht="12.75">
      <c r="M546"/>
    </row>
    <row r="547" ht="12.75">
      <c r="M547"/>
    </row>
    <row r="548" ht="12.75">
      <c r="M548"/>
    </row>
    <row r="549" ht="12.75">
      <c r="M549"/>
    </row>
    <row r="550" ht="12.75">
      <c r="M550"/>
    </row>
    <row r="551" ht="12.75">
      <c r="M551"/>
    </row>
    <row r="552" ht="12.75">
      <c r="M552"/>
    </row>
    <row r="553" ht="12.75">
      <c r="M553"/>
    </row>
    <row r="554" ht="12.75">
      <c r="M554"/>
    </row>
    <row r="555" ht="12.75">
      <c r="M555"/>
    </row>
    <row r="556" ht="12.75">
      <c r="M556"/>
    </row>
    <row r="557" ht="12.75">
      <c r="M557"/>
    </row>
    <row r="558" ht="12.75">
      <c r="M558"/>
    </row>
    <row r="559" ht="12.75">
      <c r="M559"/>
    </row>
    <row r="560" ht="12.75">
      <c r="M560"/>
    </row>
    <row r="561" ht="12.75">
      <c r="M561"/>
    </row>
    <row r="562" ht="12.75">
      <c r="M562"/>
    </row>
    <row r="563" ht="12.75">
      <c r="M563"/>
    </row>
    <row r="564" ht="12.75">
      <c r="M564"/>
    </row>
    <row r="565" ht="12.75">
      <c r="M565"/>
    </row>
    <row r="566" ht="12.75">
      <c r="M566"/>
    </row>
    <row r="567" ht="12.75">
      <c r="M567"/>
    </row>
    <row r="568" ht="12.75">
      <c r="M568"/>
    </row>
    <row r="569" ht="12.75">
      <c r="M569"/>
    </row>
    <row r="570" ht="12.75">
      <c r="M570"/>
    </row>
    <row r="571" ht="12.75">
      <c r="M571"/>
    </row>
    <row r="572" ht="12.75">
      <c r="M572"/>
    </row>
    <row r="573" ht="12.75">
      <c r="M573"/>
    </row>
    <row r="574" ht="12.75">
      <c r="M574"/>
    </row>
    <row r="575" ht="12.75">
      <c r="M575"/>
    </row>
    <row r="576" ht="12.75">
      <c r="M576"/>
    </row>
    <row r="577" ht="12.75">
      <c r="M577"/>
    </row>
    <row r="578" ht="12.75">
      <c r="M578"/>
    </row>
    <row r="579" ht="12.75">
      <c r="M579"/>
    </row>
    <row r="580" ht="12.75">
      <c r="M580"/>
    </row>
    <row r="581" ht="12.75">
      <c r="M581"/>
    </row>
    <row r="582" ht="12.75">
      <c r="M582"/>
    </row>
    <row r="583" ht="12.75">
      <c r="M583"/>
    </row>
    <row r="584" ht="12.75">
      <c r="M584"/>
    </row>
    <row r="585" ht="12.75">
      <c r="M585"/>
    </row>
  </sheetData>
  <printOptions/>
  <pageMargins left="0.5" right="0.5" top="1" bottom="1" header="0.5" footer="0.5"/>
  <pageSetup horizontalDpi="600" verticalDpi="600" orientation="portrait" scale="74" r:id="rId1"/>
  <headerFooter alignWithMargins="0">
    <oddFooter>&amp;R&amp;"Times New Roman,Regular"&amp;8Indiana Clean Lakes Program: School of Public and Environmental Affairs, Indiana University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rebbarne</dc:creator>
  <cp:keywords/>
  <dc:description/>
  <cp:lastModifiedBy>lfascher</cp:lastModifiedBy>
  <cp:lastPrinted>2005-01-24T15:34:07Z</cp:lastPrinted>
  <dcterms:created xsi:type="dcterms:W3CDTF">2003-02-14T21:07:59Z</dcterms:created>
  <dcterms:modified xsi:type="dcterms:W3CDTF">2005-01-24T15:38:17Z</dcterms:modified>
  <cp:category/>
  <cp:version/>
  <cp:contentType/>
  <cp:contentStatus/>
</cp:coreProperties>
</file>